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64a05f1050cb2bfb/CL Books/Redesign Democracy 2026/Excel/"/>
    </mc:Choice>
  </mc:AlternateContent>
  <xr:revisionPtr revIDLastSave="7" documentId="8_{4AD6C0A4-EB6E-4E1F-AFF7-19C3070091EF}" xr6:coauthVersionLast="47" xr6:coauthVersionMax="47" xr10:uidLastSave="{EC77EB34-6FE4-4377-A116-919219EFA329}"/>
  <bookViews>
    <workbookView xWindow="-108" yWindow="-108" windowWidth="23256" windowHeight="13896" xr2:uid="{E8EB50B4-7BD9-4A22-99D6-FBA7B407F696}"/>
  </bookViews>
  <sheets>
    <sheet name="Sortition Books" sheetId="1" r:id="rId1"/>
    <sheet name="Key to Columns" sheetId="2" r:id="rId2"/>
  </sheets>
  <definedNames>
    <definedName name="_xlnm._FilterDatabase" localSheetId="0" hidden="1">'Sortition Books'!$A$1:$O$169</definedName>
    <definedName name="_xlnm.Print_Area" localSheetId="0">'Sortition Books'!$A:$K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J182" i="1" l="1"/>
  <c r="I182" i="1"/>
  <c r="H182" i="1"/>
  <c r="J96" i="1"/>
  <c r="I96" i="1"/>
  <c r="H96" i="1"/>
  <c r="J166" i="1"/>
  <c r="I166" i="1"/>
  <c r="H166" i="1"/>
  <c r="J138" i="1"/>
  <c r="I138" i="1"/>
  <c r="H138" i="1"/>
  <c r="J161" i="1"/>
  <c r="I161" i="1"/>
  <c r="H161" i="1"/>
  <c r="J162" i="1"/>
  <c r="I162" i="1"/>
  <c r="H162" i="1"/>
  <c r="J158" i="1"/>
  <c r="I158" i="1"/>
  <c r="H158" i="1"/>
  <c r="J119" i="1"/>
  <c r="I119" i="1"/>
  <c r="H119" i="1"/>
  <c r="J164" i="1"/>
  <c r="I164" i="1"/>
  <c r="H164" i="1"/>
  <c r="J73" i="1"/>
  <c r="I73" i="1"/>
  <c r="H73" i="1"/>
  <c r="J147" i="1"/>
  <c r="I147" i="1"/>
  <c r="H147" i="1"/>
  <c r="J144" i="1"/>
  <c r="J169" i="1"/>
  <c r="J175" i="1"/>
  <c r="J200" i="1"/>
  <c r="J173" i="1"/>
  <c r="J114" i="1"/>
  <c r="J134" i="1"/>
  <c r="J44" i="1"/>
  <c r="J155" i="1"/>
  <c r="J69" i="1"/>
  <c r="J125" i="1"/>
  <c r="J110" i="1"/>
  <c r="J108" i="1"/>
  <c r="J30" i="1"/>
  <c r="J151" i="1"/>
  <c r="J137" i="1"/>
  <c r="J55" i="1"/>
  <c r="J192" i="1"/>
  <c r="J104" i="1"/>
  <c r="J88" i="1"/>
  <c r="J17" i="1"/>
  <c r="J16" i="1"/>
  <c r="J127" i="1"/>
  <c r="J199" i="1"/>
  <c r="J2" i="1"/>
  <c r="J160" i="1"/>
  <c r="J172" i="1"/>
  <c r="J7" i="1"/>
  <c r="J193" i="1"/>
  <c r="J8" i="1"/>
  <c r="J180" i="1"/>
  <c r="J202" i="1"/>
  <c r="J191" i="1"/>
  <c r="J201" i="1"/>
  <c r="J4" i="1"/>
  <c r="J19" i="1"/>
  <c r="J178" i="1"/>
  <c r="J116" i="1"/>
  <c r="J18" i="1"/>
  <c r="J115" i="1"/>
  <c r="J203" i="1"/>
  <c r="J78" i="1"/>
  <c r="J27" i="1"/>
  <c r="J22" i="1"/>
  <c r="J66" i="1"/>
  <c r="J143" i="1"/>
  <c r="J198" i="1"/>
  <c r="J174" i="1"/>
  <c r="J12" i="1"/>
  <c r="J77" i="1"/>
  <c r="J59" i="1"/>
  <c r="J188" i="1"/>
  <c r="J197" i="1"/>
  <c r="J31" i="1"/>
  <c r="J85" i="1"/>
  <c r="J184" i="1"/>
  <c r="J139" i="1"/>
  <c r="J95" i="1"/>
  <c r="J194" i="1"/>
  <c r="J61" i="1"/>
  <c r="J149" i="1"/>
  <c r="J32" i="1"/>
  <c r="J91" i="1"/>
  <c r="J170" i="1"/>
  <c r="J53" i="1"/>
  <c r="J152" i="1"/>
  <c r="J122" i="1"/>
  <c r="J181" i="1"/>
  <c r="J100" i="1"/>
  <c r="J37" i="1"/>
  <c r="J190" i="1"/>
  <c r="J71" i="1"/>
  <c r="J105" i="1"/>
  <c r="J10" i="1"/>
  <c r="J177" i="1"/>
  <c r="J150" i="1"/>
  <c r="J135" i="1"/>
  <c r="J49" i="1"/>
  <c r="J75" i="1"/>
  <c r="J113" i="1"/>
  <c r="J196" i="1"/>
  <c r="J45" i="1"/>
  <c r="J23" i="1"/>
  <c r="J163" i="1"/>
  <c r="J157" i="1"/>
  <c r="J186" i="1"/>
  <c r="J132" i="1"/>
  <c r="J153" i="1"/>
  <c r="J179" i="1"/>
  <c r="J63" i="1"/>
  <c r="J67" i="1"/>
  <c r="J54" i="1"/>
  <c r="J84" i="1"/>
  <c r="J140" i="1"/>
  <c r="J185" i="1"/>
  <c r="J159" i="1"/>
  <c r="J6" i="1"/>
  <c r="J90" i="1"/>
  <c r="J148" i="1"/>
  <c r="J65" i="1"/>
  <c r="J99" i="1"/>
  <c r="J9" i="1"/>
  <c r="J39" i="1"/>
  <c r="J51" i="1"/>
  <c r="J86" i="1"/>
  <c r="J101" i="1"/>
  <c r="J118" i="1"/>
  <c r="J142" i="1"/>
  <c r="J141" i="1"/>
  <c r="J15" i="1"/>
  <c r="J58" i="1"/>
  <c r="J48" i="1"/>
  <c r="J42" i="1"/>
  <c r="J13" i="1"/>
  <c r="J112" i="1"/>
  <c r="J97" i="1"/>
  <c r="J131" i="1"/>
  <c r="J72" i="1"/>
  <c r="J24" i="1"/>
  <c r="J64" i="1"/>
  <c r="J176" i="1"/>
  <c r="J171" i="1"/>
  <c r="J26" i="1"/>
  <c r="J120" i="1"/>
  <c r="J40" i="1"/>
  <c r="J21" i="1"/>
  <c r="J124" i="1"/>
  <c r="J98" i="1"/>
  <c r="J89" i="1"/>
  <c r="J92" i="1"/>
  <c r="J83" i="1"/>
  <c r="J189" i="1"/>
  <c r="J117" i="1"/>
  <c r="J68" i="1"/>
  <c r="J47" i="1"/>
  <c r="J79" i="1"/>
  <c r="J56" i="1"/>
  <c r="J82" i="1"/>
  <c r="J81" i="1"/>
  <c r="J130" i="1"/>
  <c r="J106" i="1"/>
  <c r="J41" i="1"/>
  <c r="J145" i="1"/>
  <c r="J128" i="1"/>
  <c r="J62" i="1"/>
  <c r="J35" i="1"/>
  <c r="J167" i="1"/>
  <c r="J34" i="1"/>
  <c r="J168" i="1"/>
  <c r="J121" i="1"/>
  <c r="J93" i="1"/>
  <c r="J52" i="1"/>
  <c r="J107" i="1"/>
  <c r="J129" i="1"/>
  <c r="J183" i="1"/>
  <c r="J187" i="1"/>
  <c r="J46" i="1"/>
  <c r="J146" i="1"/>
  <c r="J74" i="1"/>
  <c r="J102" i="1"/>
  <c r="J111" i="1"/>
  <c r="J76" i="1"/>
  <c r="J94" i="1"/>
  <c r="J29" i="1"/>
  <c r="J195" i="1"/>
  <c r="J80" i="1"/>
  <c r="J43" i="1"/>
  <c r="J5" i="1"/>
  <c r="J33" i="1"/>
  <c r="J38" i="1"/>
  <c r="J60" i="1"/>
  <c r="J156" i="1"/>
  <c r="J70" i="1"/>
  <c r="J57" i="1"/>
  <c r="J123" i="1"/>
  <c r="J11" i="1"/>
  <c r="J109" i="1"/>
  <c r="J20" i="1"/>
  <c r="J14" i="1"/>
  <c r="J126" i="1"/>
  <c r="J50" i="1"/>
  <c r="J25" i="1"/>
  <c r="J154" i="1"/>
  <c r="J133" i="1"/>
  <c r="J36" i="1"/>
  <c r="J28" i="1"/>
  <c r="J136" i="1"/>
  <c r="J87" i="1"/>
  <c r="J103" i="1"/>
  <c r="J3" i="1"/>
  <c r="J165" i="1"/>
  <c r="I144" i="1" l="1"/>
  <c r="H144" i="1"/>
  <c r="I169" i="1"/>
  <c r="H169" i="1"/>
  <c r="I104" i="1"/>
  <c r="H104" i="1"/>
  <c r="I125" i="1"/>
  <c r="H125" i="1"/>
  <c r="I114" i="1"/>
  <c r="H114" i="1"/>
  <c r="I69" i="1"/>
  <c r="H69" i="1"/>
  <c r="I45" i="1"/>
  <c r="H45" i="1"/>
  <c r="I134" i="1"/>
  <c r="H134" i="1"/>
  <c r="I46" i="1"/>
  <c r="H46" i="1"/>
  <c r="I72" i="1"/>
  <c r="H72" i="1"/>
  <c r="I200" i="1"/>
  <c r="H200" i="1"/>
  <c r="I155" i="1"/>
  <c r="H155" i="1"/>
  <c r="I192" i="1"/>
  <c r="H192" i="1"/>
  <c r="I30" i="1"/>
  <c r="H30" i="1"/>
  <c r="I50" i="1"/>
  <c r="H50" i="1"/>
  <c r="I113" i="1"/>
  <c r="H113" i="1"/>
  <c r="I25" i="1"/>
  <c r="H25" i="1"/>
  <c r="I112" i="1"/>
  <c r="H112" i="1"/>
  <c r="I173" i="1"/>
  <c r="H173" i="1"/>
  <c r="I151" i="1"/>
  <c r="H151" i="1"/>
  <c r="I110" i="1"/>
  <c r="H110" i="1"/>
  <c r="I39" i="1"/>
  <c r="H39" i="1"/>
  <c r="I44" i="1"/>
  <c r="H44" i="1"/>
  <c r="I27" i="1"/>
  <c r="H27" i="1"/>
  <c r="H15" i="1" l="1"/>
  <c r="I15" i="1"/>
  <c r="I19" i="1"/>
  <c r="H19" i="1"/>
  <c r="I12" i="1"/>
  <c r="H12" i="1"/>
  <c r="I88" i="1"/>
  <c r="H88" i="1"/>
  <c r="I137" i="1"/>
  <c r="H137" i="1"/>
  <c r="I108" i="1"/>
  <c r="H108" i="1"/>
  <c r="I196" i="1"/>
  <c r="H196" i="1"/>
  <c r="I175" i="1"/>
  <c r="H175" i="1"/>
  <c r="I55" i="1"/>
  <c r="H55" i="1"/>
  <c r="I24" i="1"/>
  <c r="H24" i="1"/>
  <c r="I20" i="1"/>
  <c r="H20" i="1"/>
  <c r="I17" i="1"/>
  <c r="H17" i="1"/>
  <c r="I16" i="1"/>
  <c r="H16" i="1"/>
  <c r="I130" i="1"/>
  <c r="H130" i="1"/>
  <c r="I80" i="1"/>
  <c r="H80" i="1"/>
  <c r="I201" i="1"/>
  <c r="H201" i="1"/>
  <c r="I31" i="1"/>
  <c r="H31" i="1"/>
  <c r="I187" i="1"/>
  <c r="H187" i="1"/>
  <c r="I126" i="1"/>
  <c r="H126" i="1"/>
  <c r="I199" i="1"/>
  <c r="H199" i="1"/>
  <c r="I133" i="1"/>
  <c r="H133" i="1"/>
  <c r="I160" i="1"/>
  <c r="H160" i="1"/>
  <c r="I153" i="1"/>
  <c r="H153" i="1"/>
  <c r="I36" i="1"/>
  <c r="H36" i="1"/>
  <c r="I142" i="1"/>
  <c r="H142" i="1"/>
  <c r="I193" i="1"/>
  <c r="H193" i="1"/>
  <c r="I60" i="1"/>
  <c r="H60" i="1"/>
  <c r="I121" i="1"/>
  <c r="H121" i="1"/>
  <c r="I23" i="1"/>
  <c r="H23" i="1"/>
  <c r="I47" i="1"/>
  <c r="H47" i="1"/>
  <c r="I179" i="1"/>
  <c r="H179" i="1"/>
  <c r="I29" i="1"/>
  <c r="H29" i="1"/>
  <c r="I98" i="1"/>
  <c r="H98" i="1"/>
  <c r="I132" i="1"/>
  <c r="H132" i="1"/>
  <c r="I107" i="1"/>
  <c r="H107" i="1"/>
  <c r="I127" i="1"/>
  <c r="H127" i="1"/>
  <c r="I141" i="1"/>
  <c r="H141" i="1"/>
  <c r="I202" i="1"/>
  <c r="H202" i="1"/>
  <c r="I34" i="1"/>
  <c r="H34" i="1"/>
  <c r="I102" i="1"/>
  <c r="H102" i="1"/>
  <c r="I186" i="1"/>
  <c r="H186" i="1"/>
  <c r="I191" i="1"/>
  <c r="H191" i="1"/>
  <c r="I43" i="1"/>
  <c r="H43" i="1"/>
  <c r="I51" i="1"/>
  <c r="H51" i="1"/>
  <c r="I184" i="1"/>
  <c r="H184" i="1"/>
  <c r="I172" i="1"/>
  <c r="H172" i="1"/>
  <c r="I143" i="1"/>
  <c r="H143" i="1"/>
  <c r="I129" i="1"/>
  <c r="H129" i="1"/>
  <c r="I117" i="1"/>
  <c r="H117" i="1"/>
  <c r="I105" i="1"/>
  <c r="H105" i="1"/>
  <c r="I94" i="1"/>
  <c r="H94" i="1"/>
  <c r="I87" i="1"/>
  <c r="H87" i="1"/>
  <c r="I85" i="1"/>
  <c r="H85" i="1"/>
  <c r="I79" i="1"/>
  <c r="H79" i="1"/>
  <c r="I76" i="1"/>
  <c r="H76" i="1"/>
  <c r="I58" i="1"/>
  <c r="H58" i="1"/>
  <c r="I33" i="1"/>
  <c r="H33" i="1"/>
  <c r="I32" i="1"/>
  <c r="H32" i="1"/>
  <c r="I28" i="1"/>
  <c r="H28" i="1"/>
  <c r="I18" i="1"/>
  <c r="H18" i="1"/>
  <c r="I14" i="1"/>
  <c r="H14" i="1"/>
  <c r="I13" i="1"/>
  <c r="H13" i="1"/>
  <c r="I11" i="1"/>
  <c r="H11" i="1"/>
  <c r="I10" i="1"/>
  <c r="H10" i="1"/>
  <c r="I9" i="1"/>
  <c r="H9" i="1"/>
  <c r="I8" i="1"/>
  <c r="H8" i="1"/>
  <c r="I7" i="1"/>
  <c r="H7" i="1"/>
  <c r="I6" i="1"/>
  <c r="H6" i="1"/>
  <c r="I4" i="1"/>
  <c r="H4" i="1"/>
  <c r="I5" i="1"/>
  <c r="H5" i="1"/>
  <c r="I3" i="1"/>
  <c r="H3" i="1"/>
  <c r="I2" i="1"/>
  <c r="H2" i="1"/>
  <c r="I70" i="1"/>
  <c r="H70" i="1"/>
  <c r="I135" i="1"/>
  <c r="H135" i="1"/>
  <c r="I152" i="1"/>
  <c r="H152" i="1"/>
  <c r="I180" i="1"/>
  <c r="H180" i="1"/>
  <c r="I83" i="1"/>
  <c r="H83" i="1"/>
  <c r="I185" i="1"/>
  <c r="H185" i="1"/>
  <c r="I111" i="1"/>
  <c r="H111" i="1"/>
  <c r="I178" i="1"/>
  <c r="H178" i="1"/>
  <c r="I194" i="1"/>
  <c r="H194" i="1"/>
  <c r="I177" i="1"/>
  <c r="H177" i="1"/>
  <c r="I106" i="1"/>
  <c r="H106" i="1"/>
  <c r="I140" i="1"/>
  <c r="H140" i="1"/>
  <c r="I203" i="1"/>
  <c r="H203" i="1"/>
  <c r="H197" i="1"/>
  <c r="I197" i="1"/>
  <c r="H188" i="1"/>
  <c r="I188" i="1"/>
  <c r="H53" i="1"/>
  <c r="I53" i="1"/>
  <c r="H78" i="1"/>
  <c r="I78" i="1"/>
  <c r="H62" i="1"/>
  <c r="I62" i="1"/>
  <c r="H61" i="1"/>
  <c r="I61" i="1"/>
  <c r="H49" i="1"/>
  <c r="I49" i="1"/>
  <c r="I64" i="1"/>
  <c r="H64" i="1"/>
  <c r="I37" i="1"/>
  <c r="H37" i="1"/>
  <c r="I93" i="1"/>
  <c r="H93" i="1"/>
  <c r="I176" i="1"/>
  <c r="H176" i="1"/>
  <c r="I128" i="1"/>
  <c r="H128" i="1"/>
  <c r="I71" i="1"/>
  <c r="H71" i="1"/>
  <c r="I99" i="1"/>
  <c r="H99" i="1"/>
  <c r="I89" i="1"/>
  <c r="H89" i="1"/>
  <c r="I21" i="1"/>
  <c r="H21" i="1"/>
  <c r="I67" i="1"/>
  <c r="H67" i="1"/>
  <c r="I165" i="1"/>
  <c r="H165" i="1"/>
  <c r="I131" i="1"/>
  <c r="H131" i="1"/>
  <c r="I42" i="1"/>
  <c r="H42" i="1"/>
  <c r="I48" i="1"/>
  <c r="I38" i="1"/>
  <c r="I92" i="1"/>
  <c r="I198" i="1"/>
  <c r="I170" i="1"/>
  <c r="I65" i="1"/>
  <c r="I139" i="1"/>
  <c r="I101" i="1"/>
  <c r="I68" i="1"/>
  <c r="I157" i="1"/>
  <c r="I181" i="1"/>
  <c r="I145" i="1"/>
  <c r="I81" i="1"/>
  <c r="I118" i="1"/>
  <c r="I120" i="1"/>
  <c r="I82" i="1"/>
  <c r="I35" i="1"/>
  <c r="I100" i="1"/>
  <c r="I63" i="1"/>
  <c r="I54" i="1"/>
  <c r="I163" i="1"/>
  <c r="I66" i="1"/>
  <c r="I103" i="1"/>
  <c r="I174" i="1"/>
  <c r="I86" i="1"/>
  <c r="I59" i="1"/>
  <c r="I150" i="1"/>
  <c r="I97" i="1"/>
  <c r="I57" i="1"/>
  <c r="I156" i="1"/>
  <c r="I40" i="1"/>
  <c r="I84" i="1"/>
  <c r="I154" i="1"/>
  <c r="I195" i="1"/>
  <c r="I95" i="1"/>
  <c r="I109" i="1"/>
  <c r="I149" i="1"/>
  <c r="I159" i="1"/>
  <c r="I171" i="1"/>
  <c r="I91" i="1"/>
  <c r="I124" i="1"/>
  <c r="I52" i="1"/>
  <c r="I75" i="1"/>
  <c r="I26" i="1"/>
  <c r="I74" i="1"/>
  <c r="I123" i="1"/>
  <c r="I183" i="1"/>
  <c r="I122" i="1"/>
  <c r="I90" i="1"/>
  <c r="I168" i="1"/>
  <c r="I167" i="1"/>
  <c r="I41" i="1"/>
  <c r="I56" i="1"/>
  <c r="I136" i="1"/>
  <c r="I148" i="1"/>
  <c r="I190" i="1"/>
  <c r="I146" i="1"/>
  <c r="I189" i="1"/>
  <c r="H48" i="1"/>
  <c r="H38" i="1"/>
  <c r="H92" i="1"/>
  <c r="H198" i="1"/>
  <c r="H170" i="1"/>
  <c r="H65" i="1"/>
  <c r="H139" i="1"/>
  <c r="H101" i="1"/>
  <c r="H68" i="1"/>
  <c r="H157" i="1"/>
  <c r="H181" i="1"/>
  <c r="H145" i="1"/>
  <c r="H81" i="1"/>
  <c r="H118" i="1"/>
  <c r="H120" i="1"/>
  <c r="H82" i="1"/>
  <c r="H35" i="1"/>
  <c r="H100" i="1"/>
  <c r="H63" i="1"/>
  <c r="H54" i="1"/>
  <c r="H163" i="1"/>
  <c r="H66" i="1"/>
  <c r="H103" i="1"/>
  <c r="H174" i="1"/>
  <c r="H86" i="1"/>
  <c r="H59" i="1"/>
  <c r="H150" i="1"/>
  <c r="H97" i="1"/>
  <c r="H57" i="1"/>
  <c r="H156" i="1"/>
  <c r="H40" i="1"/>
  <c r="H84" i="1"/>
  <c r="H154" i="1"/>
  <c r="H195" i="1"/>
  <c r="H95" i="1"/>
  <c r="H109" i="1"/>
  <c r="H149" i="1"/>
  <c r="H159" i="1"/>
  <c r="H171" i="1"/>
  <c r="H91" i="1"/>
  <c r="H124" i="1"/>
  <c r="H52" i="1"/>
  <c r="H75" i="1"/>
  <c r="H26" i="1"/>
  <c r="H74" i="1"/>
  <c r="H123" i="1"/>
  <c r="H183" i="1"/>
  <c r="H122" i="1"/>
  <c r="H90" i="1"/>
  <c r="H168" i="1"/>
  <c r="H167" i="1"/>
  <c r="H41" i="1"/>
  <c r="H56" i="1"/>
  <c r="H136" i="1"/>
  <c r="H148" i="1"/>
  <c r="H190" i="1"/>
  <c r="H146" i="1"/>
  <c r="H189" i="1"/>
</calcChain>
</file>

<file path=xl/sharedStrings.xml><?xml version="1.0" encoding="utf-8"?>
<sst xmlns="http://schemas.openxmlformats.org/spreadsheetml/2006/main" count="1369" uniqueCount="463">
  <si>
    <t>Author</t>
  </si>
  <si>
    <t>Title</t>
  </si>
  <si>
    <t>Year</t>
  </si>
  <si>
    <t>Price</t>
  </si>
  <si>
    <t>Rating</t>
  </si>
  <si>
    <t># Ratings</t>
  </si>
  <si>
    <t>Pages</t>
  </si>
  <si>
    <t>Remarks</t>
  </si>
  <si>
    <t>Bouricius</t>
  </si>
  <si>
    <t>Democracy without Politicians: Government by the People</t>
  </si>
  <si>
    <t>Politics without Politicians: The Case for Citizen Rule</t>
  </si>
  <si>
    <t>Can deliberation cure the ills of democracy?</t>
  </si>
  <si>
    <t>Ehsassi</t>
  </si>
  <si>
    <t>Activated Citizenship: the transformative power of citizen's assemblies</t>
  </si>
  <si>
    <t>Lottocracy: democracy without elections</t>
  </si>
  <si>
    <t>Sintomer</t>
  </si>
  <si>
    <t>Government of Chance: Sortition and Democracy from Athens to the present</t>
  </si>
  <si>
    <t>Open Democracy: Reinventing popular rule for the Twenty-first century</t>
  </si>
  <si>
    <t>Matsusaka</t>
  </si>
  <si>
    <t>Let the people rule: How direct democracy can meet the populist challenge</t>
  </si>
  <si>
    <t>10 authors</t>
  </si>
  <si>
    <t>3 editors</t>
  </si>
  <si>
    <t>Debating democracy: do we need more or less?</t>
  </si>
  <si>
    <t>On Democracy</t>
  </si>
  <si>
    <t>Why elections are the problem and how to make democracy real</t>
  </si>
  <si>
    <t>Key to Columns in "Sortition Books" tab</t>
  </si>
  <si>
    <t>As listed on Amazon.com, capitalization after first word often ignored.</t>
  </si>
  <si>
    <t>Typical price for non-Kindle versions.</t>
  </si>
  <si>
    <t>Average rating as submitted by book readers to Amazon.</t>
  </si>
  <si>
    <t>Number of ratings submitted to Amazon.</t>
  </si>
  <si>
    <t>Number of pages in book.</t>
  </si>
  <si>
    <t>Year as listed on Amazon.com - earlier year for reprints, if available.</t>
  </si>
  <si>
    <t>Democracy when the people are thinking: revitalizing our politics through public deliberation</t>
  </si>
  <si>
    <t>Hennig</t>
  </si>
  <si>
    <t>The end of politicians: time for a real democracy</t>
  </si>
  <si>
    <t>Reybrouck</t>
  </si>
  <si>
    <t>Against elections: the case for democracy</t>
  </si>
  <si>
    <t>Gronlund</t>
  </si>
  <si>
    <t>Deliberative mini-publics: involving citizens in the democratic process</t>
  </si>
  <si>
    <t>Lucardie</t>
  </si>
  <si>
    <t>Democratic extremism in theory and practice: all power to the people</t>
  </si>
  <si>
    <t>Fournier</t>
  </si>
  <si>
    <t>When citizens decide: lessons from citizen's assemblies on electoral reform</t>
  </si>
  <si>
    <t>When the people speak: deliberative democracy and public consultation</t>
  </si>
  <si>
    <t>Rostboll</t>
  </si>
  <si>
    <t>Deliberative freedom: deliberative democracy as critical theory</t>
  </si>
  <si>
    <t>Electoral Systems and democracy</t>
  </si>
  <si>
    <t>2 editors</t>
  </si>
  <si>
    <t>Deliberative politics in action: analyzing parliamentary discourse</t>
  </si>
  <si>
    <t>Gastil</t>
  </si>
  <si>
    <t>The deliberative democracy handbook: strategies for effective civic engagement in the twenty-first century</t>
  </si>
  <si>
    <t>Free PDF online</t>
  </si>
  <si>
    <t>Macedo</t>
  </si>
  <si>
    <t>Deliberative politics: essays on democracy and disagreement</t>
  </si>
  <si>
    <t>1 editor</t>
  </si>
  <si>
    <t>Democracy and deliberation: New directions for democratic reform</t>
  </si>
  <si>
    <t>Dryzek</t>
  </si>
  <si>
    <t>Deliberative democracy and beyond: liberals, critics, contestations</t>
  </si>
  <si>
    <t>O'Flynn</t>
  </si>
  <si>
    <t>Deliberative democracy</t>
  </si>
  <si>
    <t>Deliberative democracy for diabolical times: confronting populism, extremism, denial, and authoritarianism</t>
  </si>
  <si>
    <t>Elstub</t>
  </si>
  <si>
    <t>Deliberative democracy: issues and cases</t>
  </si>
  <si>
    <t>Zurn</t>
  </si>
  <si>
    <t>Deliberative democracy and the institutions of judicial review</t>
  </si>
  <si>
    <t>Deliberative systems: deliberative democracy at the large scale</t>
  </si>
  <si>
    <t>Mutz</t>
  </si>
  <si>
    <t>Hearing the other side: deliberative and participatory democracy</t>
  </si>
  <si>
    <t>Neblo</t>
  </si>
  <si>
    <t>Deliberative democracy between theory and practice</t>
  </si>
  <si>
    <t>Junru</t>
  </si>
  <si>
    <t>Deliberative democracy: interpreting china's democratic system</t>
  </si>
  <si>
    <t>Deliberative democracy and divided societies</t>
  </si>
  <si>
    <t>China</t>
  </si>
  <si>
    <t>Deliberative democracy: replacing liberal democracy in post-colonial Africa</t>
  </si>
  <si>
    <t>Podgorska-Rykala</t>
  </si>
  <si>
    <t>Deliberative democracy, Public policy, and local government</t>
  </si>
  <si>
    <t>Deliberative systems in theory and practice</t>
  </si>
  <si>
    <t>Practicing Deliberative democracy in China: multiple delierative democracy in policy-making</t>
  </si>
  <si>
    <t>Deliberation and democracy: innovative processes and institutions</t>
  </si>
  <si>
    <t>$/100pages</t>
  </si>
  <si>
    <t>Elster</t>
  </si>
  <si>
    <t>The foundations of Deliberative democracy: Empirical Research and normative implications</t>
  </si>
  <si>
    <t>Power in Deliberative democracy: Norms, forums, systems</t>
  </si>
  <si>
    <t>3 authors</t>
  </si>
  <si>
    <t>Bachtiger</t>
  </si>
  <si>
    <t>The Oxford Handbook of Deliberative democracy</t>
  </si>
  <si>
    <t>4 editors</t>
  </si>
  <si>
    <t>Pages/$</t>
  </si>
  <si>
    <t>Chappel</t>
  </si>
  <si>
    <t>Deliberative democracy: a critical introduction</t>
  </si>
  <si>
    <t>Unknown # pages</t>
  </si>
  <si>
    <t>Wachtel</t>
  </si>
  <si>
    <t>True represenation: how citizen's assemblies and sortition will save democracy</t>
  </si>
  <si>
    <t>Delannoi</t>
  </si>
  <si>
    <t>Politics of Random Selection: Making good use of sortition</t>
  </si>
  <si>
    <t>Democracy in crisis: lessons from ancient Athens</t>
  </si>
  <si>
    <t>Dowlen</t>
  </si>
  <si>
    <t>Political potential of sortition: a study of the random selection of citizens for pubic office</t>
  </si>
  <si>
    <t>Sortition: theory and practice</t>
  </si>
  <si>
    <t>Kovner</t>
  </si>
  <si>
    <t>The Jurga Manifesto: a democracy built on sortition</t>
  </si>
  <si>
    <t>Out of Print</t>
  </si>
  <si>
    <t>Callenbach</t>
  </si>
  <si>
    <t>A people's parliament: a citizen's legislature</t>
  </si>
  <si>
    <t>Grandjean</t>
  </si>
  <si>
    <t>Against sortition?: the problem with citizens' assemblies</t>
  </si>
  <si>
    <t>The keys to democracy: Sortition as a new model for citizen power</t>
  </si>
  <si>
    <t>Mendes</t>
  </si>
  <si>
    <t>Constitutional Courts and Deliberative democracy</t>
  </si>
  <si>
    <t>The Athenian democracy in the Age of Demosthenes: Structure, Principles, and Ideology</t>
  </si>
  <si>
    <t>Leib</t>
  </si>
  <si>
    <t>Deliberative democracy in America: a proposal for a popular branch of government</t>
  </si>
  <si>
    <t>By popular demand: revitalizing representative democracy through Deliberative elections</t>
  </si>
  <si>
    <t>The Crisis of Democratic Capitalism</t>
  </si>
  <si>
    <t>Adj Rating</t>
  </si>
  <si>
    <t>Price per 100 pages.</t>
  </si>
  <si>
    <t>Number of pages per $1.00 in price</t>
  </si>
  <si>
    <t>The party's over: blueprint for a very English revolution</t>
  </si>
  <si>
    <t>4 authors</t>
  </si>
  <si>
    <t>Burnheim</t>
  </si>
  <si>
    <t>Is democracy possible? The alternative to electoral politics</t>
  </si>
  <si>
    <t>Kindle only; revises 1985 original</t>
  </si>
  <si>
    <t>Demarchy manifesto: for better public policy</t>
  </si>
  <si>
    <t>To reason why: from religion to philosophy and beyond</t>
  </si>
  <si>
    <t>autobiography</t>
  </si>
  <si>
    <t>Direct deliberative democracy: how citizens can rule</t>
  </si>
  <si>
    <t>2 authors</t>
  </si>
  <si>
    <t>Debate - 2 authors</t>
  </si>
  <si>
    <t>Smith, Graham</t>
  </si>
  <si>
    <t>We need to talk about climate: how citizens' assemblies can help us solve the climate crisis</t>
  </si>
  <si>
    <t>A citizen legislature</t>
  </si>
  <si>
    <t>Random selection in politics</t>
  </si>
  <si>
    <t>The Athenian option: radical reform for the House of Lords</t>
  </si>
  <si>
    <t>Herath</t>
  </si>
  <si>
    <t>Real power to the people: a novel approach to electoral reform in British Columbia</t>
  </si>
  <si>
    <t>What's wrong with democracy?: from Athenian practice to American worship</t>
  </si>
  <si>
    <t>Lotteries in Public Life: A reader</t>
  </si>
  <si>
    <t>Justice by lottery (revised)</t>
  </si>
  <si>
    <t>Nkwocha</t>
  </si>
  <si>
    <t>The answer: how sortition can rebuild our broken politics</t>
  </si>
  <si>
    <t>Sortition as supplement to Danish democracy: an extra chamber for a stronger democracy</t>
  </si>
  <si>
    <t>Kindle only; 3 authors</t>
  </si>
  <si>
    <t>Kindle only; revises 1985 original that is free online at people.well.com/user/mp/citleg &amp; citleg2</t>
  </si>
  <si>
    <t>Surhone</t>
  </si>
  <si>
    <t>Sortition</t>
  </si>
  <si>
    <t>Year and pages unknown; 3 editors</t>
  </si>
  <si>
    <t>Lopez-Rabatel</t>
  </si>
  <si>
    <t>Sortition and democracy: history, tools, theories</t>
  </si>
  <si>
    <t>(S)election: sortition, the democratic alternative</t>
  </si>
  <si>
    <t>Sortition: reviving democracy through citizen assemblies: power by lottery: reimagining democracy for a new era</t>
  </si>
  <si>
    <t>Iselin</t>
  </si>
  <si>
    <t>The people we never chose: a civilisational history of sortition, capture, and democratic selection</t>
  </si>
  <si>
    <t>The people's branch: a journey towards democratic renewal through sortition: power by lottery: democracy reimagined</t>
  </si>
  <si>
    <t>Democratic reason: politics, collective intelligence, and the rule of the many</t>
  </si>
  <si>
    <t>Landa</t>
  </si>
  <si>
    <t>Representative democracy: a justification</t>
  </si>
  <si>
    <t>Opposes sortition; 2 authors</t>
  </si>
  <si>
    <t>della Porta</t>
  </si>
  <si>
    <t>Can democracy be saved?: participation, deliberation and social movements</t>
  </si>
  <si>
    <t>maybe discusses sortition</t>
  </si>
  <si>
    <t>Randviscracy: the return of Athenian democracy &amp; the case for selection by lot</t>
  </si>
  <si>
    <t>sortition weighted by IQ and experience</t>
  </si>
  <si>
    <t>Beyond the republican revival: non-domination, positive liberty and sortition</t>
  </si>
  <si>
    <t>River Editors</t>
  </si>
  <si>
    <t>early democracy: the history and legacy of the world's democratic systems from antiquity to the French Revolution</t>
  </si>
  <si>
    <t>Aristotle and Xenophon on democracy and oligarchy</t>
  </si>
  <si>
    <t>CL</t>
  </si>
  <si>
    <t>Yes</t>
  </si>
  <si>
    <t>EBL</t>
  </si>
  <si>
    <t>No</t>
  </si>
  <si>
    <t>Written circa 1985, published 2023</t>
  </si>
  <si>
    <t>N/A</t>
  </si>
  <si>
    <t>Pseudo-Xenophon</t>
  </si>
  <si>
    <t>Plato</t>
  </si>
  <si>
    <t>Aristotle</t>
  </si>
  <si>
    <t>The Nature and Use of Lotteries, (1627, 2008)</t>
  </si>
  <si>
    <t>Headlam, James Wycliffe</t>
  </si>
  <si>
    <t>Greenidge, A. H. J.</t>
  </si>
  <si>
    <t>Lowell , Abbott Lawrence</t>
  </si>
  <si>
    <t>Anonymous</t>
  </si>
  <si>
    <t>Pitkin, Hanna Fenichel</t>
  </si>
  <si>
    <t xml:space="preserve">Wolff, Robert Paul </t>
  </si>
  <si>
    <t>Szep, Paul and Dwight Ritter</t>
  </si>
  <si>
    <t>Cockshott, Paul and Allin Cottrell</t>
  </si>
  <si>
    <t>Hauptmann, Emily</t>
  </si>
  <si>
    <t>Manin, Bernard</t>
  </si>
  <si>
    <t>O’Leary, Kevin</t>
  </si>
  <si>
    <t>McCormick, John P.</t>
  </si>
  <si>
    <t>Stone, Peter</t>
  </si>
  <si>
    <t>Miller, Keith W.</t>
  </si>
  <si>
    <t>Arriaga, Manuel</t>
  </si>
  <si>
    <t>Fuller, Roslyn</t>
  </si>
  <si>
    <t>Bonin, Hugo</t>
  </si>
  <si>
    <t xml:space="preserve">Gataker, Thomas (ed. Conall Boyle) </t>
  </si>
  <si>
    <t>Askwith, Richard</t>
  </si>
  <si>
    <t>Dunlop, Tim</t>
  </si>
  <si>
    <t>Rosenfeld, Paul</t>
  </si>
  <si>
    <t>Malkin, Irad and Josine Blok</t>
  </si>
  <si>
    <t>Lafont, Cristina and Nadia Urbinati</t>
  </si>
  <si>
    <t>Pour le Tirage au Sort de la Chambre des Députés (For the Random Selection of the Chamber of Deputies) (1936)</t>
  </si>
  <si>
    <t>The concept of representation (1967)</t>
  </si>
  <si>
    <t>UN-VOTE for a New America (1976)</t>
  </si>
  <si>
    <t>Toward a New Socialism (1993)</t>
  </si>
  <si>
    <t>Putting choice before democracy (1996)</t>
  </si>
  <si>
    <t>The Principles of Representative Government (1997)</t>
  </si>
  <si>
    <t>Saving Democracy: a Plan for Real Representation in America (2006)</t>
  </si>
  <si>
    <t>Machiavellian Democracy (2011)</t>
  </si>
  <si>
    <t>True Democracy: Empowering Everyday Americans through the Legislative Lottery (2013)</t>
  </si>
  <si>
    <t>Rebooting Democracy: A Citizen’s Guide to Reinventing Politics (2014)</t>
  </si>
  <si>
    <t>Beasts and Gods: How Democracy Changed Its Meaning and Lost Its Purpose (2015)</t>
  </si>
  <si>
    <t>La démocratie hasardeuse (2017)</t>
  </si>
  <si>
    <t>People Power: Remaking Parliament for the Populist Age (2018)</t>
  </si>
  <si>
    <t>The Future of Everything: Big, audacious ideas for a better world  (2018)</t>
  </si>
  <si>
    <t>Criminally Sane (2020)</t>
  </si>
  <si>
    <t>Drawing Lots: From Egalitarianism to Democracy in Ancient Greece (2024)</t>
  </si>
  <si>
    <t>The Lottocratic Mentality: Defending Democracy against Lottocracy (2024)</t>
  </si>
  <si>
    <t>French only; Kindle only; 3.8 on Goodreads</t>
  </si>
  <si>
    <t>Kindle only</t>
  </si>
  <si>
    <t>Not available; 2 authors</t>
  </si>
  <si>
    <t>In Defense of Anarchism (1998 edition)</t>
  </si>
  <si>
    <t>After the Revolution? (1990 edition)</t>
  </si>
  <si>
    <t>French only; not available</t>
  </si>
  <si>
    <t>Public Opinion and Popular Government (2009 edition)</t>
  </si>
  <si>
    <t>A Handbook of Greek Constitutional History (2009 edition)</t>
  </si>
  <si>
    <t>Election by lot at Athens (2012 edition)</t>
  </si>
  <si>
    <t>3.8 on Goodreads</t>
  </si>
  <si>
    <t>3.6 on Goodreads</t>
  </si>
  <si>
    <t>Constitution of the Athenians (350 BC; 2015 edition)</t>
  </si>
  <si>
    <t>Politics (350 BC; 1985 edition)</t>
  </si>
  <si>
    <t>Laws (360 BC; 2020 edition)</t>
  </si>
  <si>
    <t>Constitution of the Athenians (425 BC; 2022 edition)</t>
  </si>
  <si>
    <t>Randomness and legitimacy in selecting democratic representatives</t>
  </si>
  <si>
    <t>Election by Lot and the Democratic Diarchy</t>
  </si>
  <si>
    <t>Slaton, CDL</t>
  </si>
  <si>
    <t>Televote: Expanding citizen participation in the quantum age</t>
  </si>
  <si>
    <t>The Institutions of Democracy</t>
  </si>
  <si>
    <t>Umbers, L</t>
  </si>
  <si>
    <t>Fishkin, James</t>
  </si>
  <si>
    <t>Walker, Robert</t>
  </si>
  <si>
    <t>Guerrero, Alexander</t>
  </si>
  <si>
    <t>Miller, Jeff</t>
  </si>
  <si>
    <t>Han, Fuguo</t>
  </si>
  <si>
    <t>Wolf, Martin</t>
  </si>
  <si>
    <t>Grant, David</t>
  </si>
  <si>
    <t>Landemore, Hélène</t>
  </si>
  <si>
    <t>Brennan, Jason / Landemore, Hélène</t>
  </si>
  <si>
    <t>Moore, J.M.</t>
  </si>
  <si>
    <t>Steiner, Jurg</t>
  </si>
  <si>
    <t>Parkinson, John</t>
  </si>
  <si>
    <t>Sutherland, Keith</t>
  </si>
  <si>
    <t>Goodwin, Barbara</t>
  </si>
  <si>
    <t>Steiner, Ju</t>
  </si>
  <si>
    <t>Diamond, Larry</t>
  </si>
  <si>
    <t>Barnett, Anthony</t>
  </si>
  <si>
    <t>Carson, Lyn</t>
  </si>
  <si>
    <t>Hansen, Mogens Herman</t>
  </si>
  <si>
    <t>Coleman, Stephen</t>
  </si>
  <si>
    <t>Curato, Nicole</t>
  </si>
  <si>
    <t>He, Baogang</t>
  </si>
  <si>
    <t>Deliberative democracy in Asia</t>
  </si>
  <si>
    <t>Ghosh, Eric</t>
  </si>
  <si>
    <t>Daniels, Corey</t>
  </si>
  <si>
    <t>Carew, George M</t>
  </si>
  <si>
    <t>Nissen, Benny Ejholm</t>
  </si>
  <si>
    <t>Pope, Maurice</t>
  </si>
  <si>
    <t>Dissertation - Free PDF download</t>
  </si>
  <si>
    <t>See pp. 339-357 for more refs.</t>
  </si>
  <si>
    <t>pdf 148-173 opposes lottocracy; chap 5 supports citizens assembly for cognitively diabled (CACD)</t>
  </si>
  <si>
    <t>Parker, Joel Matthew</t>
  </si>
  <si>
    <t>AGD</t>
  </si>
  <si>
    <t>Ancient Greek Democracy</t>
  </si>
  <si>
    <t>Forsdyke, Sara</t>
  </si>
  <si>
    <t>Exile, Ostracism, and Democracy: The Politics of Expulsion in Ancient Greece</t>
  </si>
  <si>
    <t>Munn, Mark H.</t>
  </si>
  <si>
    <t>The School of History: Athens in the Age of Socrates</t>
  </si>
  <si>
    <t>Cha, Jaemin</t>
  </si>
  <si>
    <t>Historiopaideia Volume 2 Cleisthenes' Reforms: The Architecture of Athenian Democracy</t>
  </si>
  <si>
    <t>Lane, Melissa</t>
  </si>
  <si>
    <t>Of Rule and Office: Plato's Ideas of the political</t>
  </si>
  <si>
    <t>Editors, Charles River</t>
  </si>
  <si>
    <t>Athenian democracy: the history of the world's first democracy in ancient Athens</t>
  </si>
  <si>
    <t>Time-Life Books (editor)</t>
  </si>
  <si>
    <t>What life was like: at the dawn of democracy: Classical Athens 525-322 BC</t>
  </si>
  <si>
    <t>Champion, Craige B.</t>
  </si>
  <si>
    <t>How to be citizens of empires: modern lessons in democracy from ancient Athens and Rome</t>
  </si>
  <si>
    <t>Paga, Jessica</t>
  </si>
  <si>
    <t>Buiding democracy in Late Archaic Athens</t>
  </si>
  <si>
    <t>Schomann, Georg Friedrich</t>
  </si>
  <si>
    <t>A dissertation on the assmblies of the Athenians (classic reprint): in three books</t>
  </si>
  <si>
    <t>Carey, Christopher</t>
  </si>
  <si>
    <t>Democracy in Classical Athens</t>
  </si>
  <si>
    <t>Kasimis, Demetra</t>
  </si>
  <si>
    <t>The perpetual immigrant and the limits of Athenian democracy</t>
  </si>
  <si>
    <t>Wood, Ellen Meiksins</t>
  </si>
  <si>
    <t>Peasant-citizen and slave: the foundations of Athenian democracy</t>
  </si>
  <si>
    <t>Davies, J.K.</t>
  </si>
  <si>
    <t>Democracy and Classical Greece</t>
  </si>
  <si>
    <t>Azoulay, Vincent</t>
  </si>
  <si>
    <t>Athens, 403 BC: a democracy in crisis?</t>
  </si>
  <si>
    <t>1978 reprint; 2 editions</t>
  </si>
  <si>
    <t>Lang, Mabel</t>
  </si>
  <si>
    <t>The Athenian citizen: democracy in the Athenian agora</t>
  </si>
  <si>
    <t>Starr, Chester G.</t>
  </si>
  <si>
    <t>The birth of Athenian democracy: the Assembly in the Fifth Century B.C.</t>
  </si>
  <si>
    <t>Samons, Loren J. J. II</t>
  </si>
  <si>
    <t>Dunn, John</t>
  </si>
  <si>
    <t>Setting the people free: the story of democracy</t>
  </si>
  <si>
    <t>Woodruff, Paul</t>
  </si>
  <si>
    <t>First democracy: the challenge of an ancient idea</t>
  </si>
  <si>
    <t>Haversham, Rupert</t>
  </si>
  <si>
    <t>Athenian democracy: how one city invented rule by the people</t>
  </si>
  <si>
    <t>Pritchard, David M.</t>
  </si>
  <si>
    <t>Athenian democracy at war</t>
  </si>
  <si>
    <t>Kagan, Donald</t>
  </si>
  <si>
    <t>Pericles of Athens and the birth of democracy</t>
  </si>
  <si>
    <t>Jones, A H M</t>
  </si>
  <si>
    <t>Athenian democracy</t>
  </si>
  <si>
    <t>Osborne, Robin</t>
  </si>
  <si>
    <t>Mitchell, Thomas N.</t>
  </si>
  <si>
    <t>Athens: a history of the world's first democracy</t>
  </si>
  <si>
    <t>Saxonhouse, Arlene W.</t>
  </si>
  <si>
    <t>Athenian democracy: Modern mythmakers and ancient theorists</t>
  </si>
  <si>
    <t>DD</t>
  </si>
  <si>
    <t>Deliberative Democracy</t>
  </si>
  <si>
    <t>Deliberative mini-publics: core design features</t>
  </si>
  <si>
    <t>Miller, James</t>
  </si>
  <si>
    <t>Can democracy work?: a short history of a radical idea, from ancient Athens to our world</t>
  </si>
  <si>
    <t>McCarthy, Michael</t>
  </si>
  <si>
    <t>The master's tools: how finance wrecked democracy (and a radical plan to fix it)</t>
  </si>
  <si>
    <t>Mueller, Dennis C.</t>
  </si>
  <si>
    <t>The Public Choice approach to politics</t>
  </si>
  <si>
    <t>EBL blog says some chapters on sortition</t>
  </si>
  <si>
    <t>Cammack, Daniela</t>
  </si>
  <si>
    <t>Demos: how the people ruled Athens</t>
  </si>
  <si>
    <t>Forthcoming 1/12/2027</t>
  </si>
  <si>
    <t>In defence of democracy</t>
  </si>
  <si>
    <t>Representation</t>
  </si>
  <si>
    <t>In Defense of Anarchism with a reply to Jeffrey H. Reiman's in defense of political philosophy</t>
  </si>
  <si>
    <t>Rieman, Jeffrey H.</t>
  </si>
  <si>
    <t>In defense of political philosophy;: a reply to Robert Paul Wolff's in defense of anarchism</t>
  </si>
  <si>
    <t>Used book only</t>
  </si>
  <si>
    <t>Phillips, Michael and Ernest Callenbach</t>
  </si>
  <si>
    <t>Becker, Theodore Lewis</t>
  </si>
  <si>
    <t>American government, past, present, future</t>
  </si>
  <si>
    <t>Sortition on pp. 467-469; Out of Print</t>
  </si>
  <si>
    <t>Sortition on p. 184; Out of Print</t>
  </si>
  <si>
    <t>Un-vote for a New America (a guide to constitutional revolution)</t>
  </si>
  <si>
    <t>Toffler, Alvin</t>
  </si>
  <si>
    <t>The Third Wave</t>
  </si>
  <si>
    <t>Sortition on pp. 434-435</t>
  </si>
  <si>
    <t>Sortition on pp. 44-56, 79-80, 149-153.</t>
  </si>
  <si>
    <t>Slaton, Christa D.</t>
  </si>
  <si>
    <t>Quantum politics: applying quantum theory to political phenomena</t>
  </si>
  <si>
    <t>Dator, Jim</t>
  </si>
  <si>
    <t>Fairness, Globalization, and Public Institutions: East Asia and Beyond</t>
  </si>
  <si>
    <t>PDF free online - 3 authors pp. 198-209</t>
  </si>
  <si>
    <t>Opposes sortition</t>
  </si>
  <si>
    <t>14 papers; pp. 33-48 reprint the Mueller et al 1972 paper</t>
  </si>
  <si>
    <t>Moller, Jorgen and Svend-Erik Skaaning</t>
  </si>
  <si>
    <t>Seven Myths about democracy</t>
  </si>
  <si>
    <t>Figueroa, Adolfo</t>
  </si>
  <si>
    <t>Economics of the Anthropene age</t>
  </si>
  <si>
    <t>De Urquidi, Bernardo</t>
  </si>
  <si>
    <t>Democratic Objectivecracy: do you want real democracy?</t>
  </si>
  <si>
    <t>Bitros, George C. and Nicholas C. Kyriazis</t>
  </si>
  <si>
    <t>Essays in contemporary economics: a festschrift in memory of A.D. Karayiannis</t>
  </si>
  <si>
    <t>Citizens to Lords: a social history of Western political thought from Antiquity to the Late Middle Ages</t>
  </si>
  <si>
    <t>Longstaff, Bill</t>
  </si>
  <si>
    <t>Democracy undone: the practice and the promise of self-governance in Canada</t>
  </si>
  <si>
    <t>Hirschman, Albert O.</t>
  </si>
  <si>
    <t>Crossing boundaries: selected writings</t>
  </si>
  <si>
    <t>Ignazi, Piero</t>
  </si>
  <si>
    <t>Party and democracy: the uneven road to party legitimacy</t>
  </si>
  <si>
    <t>Economou, Emmanouil M.L.</t>
  </si>
  <si>
    <t>Democracy in times of crises: challenges, problems and policy proposals</t>
  </si>
  <si>
    <t>The deliberative turn in democratic theory: models, methods, misconceptions</t>
  </si>
  <si>
    <t>Nilsson, Astrid Noren</t>
  </si>
  <si>
    <t>An analysis of Robert A. Dahl's Democracy and its critics</t>
  </si>
  <si>
    <t>Dahl, Robert A.</t>
  </si>
  <si>
    <t>Democracy and its critics</t>
  </si>
  <si>
    <t>An analysis of Robert A. Dahl's Who Governs? Democracy and power in an American city</t>
  </si>
  <si>
    <t>Who Governs? Democracy and power in the American city</t>
  </si>
  <si>
    <t>Emery, Merrelyn</t>
  </si>
  <si>
    <t>Participative design for participative democracy</t>
  </si>
  <si>
    <t>Cirone, Alexandra and Brenda Van Coppenolle</t>
  </si>
  <si>
    <t>Political lotteries and democracy</t>
  </si>
  <si>
    <t>Lianos, Michalis</t>
  </si>
  <si>
    <t>Direct democracy: the change towards holistic politics</t>
  </si>
  <si>
    <t>Sintomer, Yves and Lionel Cordier</t>
  </si>
  <si>
    <t>Handbook of participatory democracy</t>
  </si>
  <si>
    <t>Crittenden, Jack and Debra J. Campbell</t>
  </si>
  <si>
    <t>Cavalier, Robert</t>
  </si>
  <si>
    <t>Approaching deliberative democracy: theory and practice</t>
  </si>
  <si>
    <t>Gutmann, Amy and Dennis F. Thompson</t>
  </si>
  <si>
    <t>Why deliberative democracy?</t>
  </si>
  <si>
    <t>Palanithurai, G</t>
  </si>
  <si>
    <t>Fishkin, James S. and Peter Laslett</t>
  </si>
  <si>
    <t>Debating Deliberative democracy</t>
  </si>
  <si>
    <t>Kahane, David</t>
  </si>
  <si>
    <t>Deliberative democracy in practice</t>
  </si>
  <si>
    <t>Palumbo, Antonino</t>
  </si>
  <si>
    <t>Models of Deliberative democracy</t>
  </si>
  <si>
    <t>Joseph, Teresa and Silby K. Joseph</t>
  </si>
  <si>
    <t>Bohler, Ron</t>
  </si>
  <si>
    <t>Deliberative democracy and its limitations</t>
  </si>
  <si>
    <t>Number of pages not listed</t>
  </si>
  <si>
    <t>Shoemaker, Eric</t>
  </si>
  <si>
    <t>The Rule of Ordinary People: The Case for a Sortition-Based Democracy without Elections</t>
  </si>
  <si>
    <t>Average Rating per Rater</t>
  </si>
  <si>
    <t>Variance of average rating per book for all books with # ratings &gt;=10.</t>
  </si>
  <si>
    <t>A</t>
  </si>
  <si>
    <t>B</t>
  </si>
  <si>
    <t>C</t>
  </si>
  <si>
    <t>D</t>
  </si>
  <si>
    <t>E</t>
  </si>
  <si>
    <t>Average Rating of Book as reported by Amazon.com book readers.</t>
  </si>
  <si>
    <t>Average variance of book ratings for 4 books with average rating of 4.3 or 4.4.</t>
  </si>
  <si>
    <t>If # ratings = 0, then Adj Rating is set to 4.00, which is below all other Adj Ratings.</t>
  </si>
  <si>
    <t>If # ratings &gt; 0, then Adj Rating = (A-C)*D/(D+E/B)+C, where:</t>
  </si>
  <si>
    <t>Number of Amazon ratings reported for book.</t>
  </si>
  <si>
    <t>Frequently, only the last name of first author/editor is listed.</t>
  </si>
  <si>
    <t>Expanding our Participatory Democracy Toolkit using Algorithms, Social Choice, and Social Science</t>
  </si>
  <si>
    <t>Flanigan, Bailey</t>
  </si>
  <si>
    <t xml:space="preserve">Towards a Democratic-Sortitional Meritocracy: Reflections on the Democracy-Meritocracy Debate </t>
  </si>
  <si>
    <t>Chan, William</t>
  </si>
  <si>
    <t>Delannoi, Gil, et al</t>
  </si>
  <si>
    <t>Direct democracy and Sortition</t>
  </si>
  <si>
    <t>Paris Conference 6 names - Free PDF download</t>
  </si>
  <si>
    <t>Tagliabue, Giovanni Molteni</t>
  </si>
  <si>
    <t>Rationalized and Extended Democracy: Inserting Public Scientists into the Legislative/Executive Framework, Reinforcing Citizens’ Participation</t>
  </si>
  <si>
    <t>Opposes sortition; Free PDF download</t>
  </si>
  <si>
    <t>Benson, Jonathan D.</t>
  </si>
  <si>
    <t>An Epistemic Theory of Deliberative Democracy</t>
  </si>
  <si>
    <t>Delannoi, Gil and O Dowlen</t>
  </si>
  <si>
    <t>The Democracy Manifesto: A Dialogue on Why Elections Need to be Replaced with Sortition</t>
  </si>
  <si>
    <t>Waxman, Wayne and Alison McCulloch</t>
  </si>
  <si>
    <t>Diversity and Expertise in Representative Governance</t>
  </si>
  <si>
    <t>Revel, Manon</t>
  </si>
  <si>
    <t>De Gruyter Handbook of Citizens’ Assemblies</t>
  </si>
  <si>
    <t>Reuchamps, Min; Julien Vrydagh, and Yanina Welp</t>
  </si>
  <si>
    <t>Free PDF download; 3 editors</t>
  </si>
  <si>
    <t xml:space="preserve">The Development of New Forms of Participatory and Deliberative Democracy in Terms of Political Philosophy </t>
  </si>
  <si>
    <t xml:space="preserve">Klimowicz, Katarzyna Anna </t>
  </si>
  <si>
    <t>Intelligent democracy: Answering the new democratic scepticism</t>
  </si>
  <si>
    <t>Legislature by Lot: transformative designs for deliberative governence</t>
  </si>
  <si>
    <t>Martin, Jonathan H.</t>
  </si>
  <si>
    <t>Empowering Progressive Third Parties in the United States: Defeating Duopoly, Advancing Democracy</t>
  </si>
  <si>
    <t>Resolving the Democratic Dilemma: Contestation, Anti-power and Democracy</t>
  </si>
  <si>
    <t>Tonello, Samuele</t>
  </si>
  <si>
    <t>Climate Assemblies: New Civic Institutions for a Climate-changed World</t>
  </si>
  <si>
    <t>Free PDF download; 2 editors</t>
  </si>
  <si>
    <t>Escobar, Oliver &amp; Elstub, Stephen</t>
  </si>
  <si>
    <t>Book listed at https://equalitybylot.com/literature/ (including blog comments) as of 9/20/2026 (2024 last year listed)</t>
  </si>
  <si>
    <t>Book found through independent research by Carl Lundgren as of 10/13/2026</t>
  </si>
  <si>
    <t>Remarks by Carl Lundgren</t>
  </si>
  <si>
    <t>Adjusted Rating - adjusted to smooth out randomness in book ratings - See formula below.</t>
  </si>
  <si>
    <t>October 13, 2026 by Carl Lundgren</t>
  </si>
  <si>
    <t>= Adjusted Rating, to smooth out randomness in book ratings, in accordance with formula below.</t>
  </si>
  <si>
    <t>Only books or scholarly dissertations are included; journal articles, opinion pieces, or web pages are not included.</t>
  </si>
  <si>
    <t>Source:  General Internet search by Carl Lundgren; queries for books on Amazon.com; queries of Google, Google Scholar, or Google Books.</t>
  </si>
  <si>
    <t>Books related to sortition found during August/September/October 2026 web search.</t>
  </si>
  <si>
    <t>The Luck of the Draw: the role of lotteries in decision making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</si>
</sst>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&quot;$&quot;#,##0"/>
    <numFmt numFmtId="165" formatCode="0.0"/>
    <numFmt numFmtId="166" formatCode="&quot;$&quot;#,##0.0"/>
    <numFmt numFmtId="167" formatCode="0.000"/>
  </numFmts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164" fontId="1" fillId="0" borderId="0" xfId="0" applyNumberFormat="1" applyFont="1"/>
    <xf numFmtId="164" fontId="0" fillId="0" borderId="0" xfId="0" applyNumberFormat="1"/>
    <xf numFmtId="165" fontId="0" fillId="0" borderId="0" xfId="0" applyNumberFormat="1"/>
    <xf numFmtId="3" fontId="0" fillId="0" borderId="0" xfId="0" applyNumberFormat="1"/>
    <xf numFmtId="166" fontId="0" fillId="0" borderId="0" xfId="0" applyNumberFormat="1"/>
    <xf numFmtId="2" fontId="0" fillId="0" borderId="0" xfId="0" quotePrefix="1" applyNumberFormat="1"/>
    <xf numFmtId="0" fontId="0" fillId="0" borderId="0" xfId="0" applyAlignment="1">
      <alignment horizontal="center"/>
    </xf>
    <xf numFmtId="167" fontId="0" fillId="0" borderId="0" xfId="0" applyNumberFormat="1" applyAlignment="1">
      <alignment horizontal="center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490595-472B-4815-B096-53F47CA0DC0D}">
  <sheetPr>
    <pageSetUpPr fitToPage="1"/>
  </sheetPr>
  <dimension ref="A1:O203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4.4" x14ac:dyDescent="0.3"/>
  <cols>
    <col min="1" max="1" width="6.6640625" bestFit="1" customWidth="1"/>
    <col min="2" max="2" width="33.77734375" bestFit="1" customWidth="1"/>
    <col min="3" max="3" width="71.21875" bestFit="1" customWidth="1"/>
    <col min="4" max="4" width="5.33203125" style="3" bestFit="1" customWidth="1"/>
    <col min="5" max="5" width="6.21875" style="4" bestFit="1" customWidth="1"/>
    <col min="6" max="6" width="8.44140625" bestFit="1" customWidth="1"/>
    <col min="7" max="7" width="5.88671875" bestFit="1" customWidth="1"/>
    <col min="8" max="8" width="10.5546875" bestFit="1" customWidth="1"/>
    <col min="9" max="9" width="7.5546875" bestFit="1" customWidth="1"/>
    <col min="10" max="10" width="9.33203125" customWidth="1"/>
    <col min="11" max="11" width="32.44140625" bestFit="1" customWidth="1"/>
    <col min="12" max="12" width="4.33203125" bestFit="1" customWidth="1"/>
    <col min="13" max="13" width="4.33203125" customWidth="1"/>
    <col min="14" max="14" width="3.88671875" bestFit="1" customWidth="1"/>
    <col min="15" max="15" width="4" bestFit="1" customWidth="1"/>
  </cols>
  <sheetData>
    <row r="1" spans="1:15" x14ac:dyDescent="0.3">
      <c r="A1" s="1" t="s">
        <v>2</v>
      </c>
      <c r="B1" s="1" t="s">
        <v>0</v>
      </c>
      <c r="C1" s="1" t="s">
        <v>1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80</v>
      </c>
      <c r="I1" s="1" t="s">
        <v>88</v>
      </c>
      <c r="J1" s="1" t="s">
        <v>115</v>
      </c>
      <c r="K1" s="1" t="s">
        <v>7</v>
      </c>
      <c r="L1" s="1" t="s">
        <v>270</v>
      </c>
      <c r="M1" s="1" t="s">
        <v>323</v>
      </c>
      <c r="N1" s="1" t="s">
        <v>167</v>
      </c>
      <c r="O1" s="1" t="s">
        <v>169</v>
      </c>
    </row>
    <row r="2" spans="1:15" x14ac:dyDescent="0.3">
      <c r="A2">
        <v>-425</v>
      </c>
      <c r="B2" t="s">
        <v>173</v>
      </c>
      <c r="C2" t="s">
        <v>231</v>
      </c>
      <c r="D2" s="3">
        <v>14</v>
      </c>
      <c r="F2">
        <v>0</v>
      </c>
      <c r="G2">
        <v>49</v>
      </c>
      <c r="H2" s="6">
        <f t="shared" ref="H2:H21" si="0">D2/(G2/100)</f>
        <v>28.571428571428573</v>
      </c>
      <c r="I2" s="5">
        <f t="shared" ref="I2:I21" si="1">G2/D2</f>
        <v>3.5</v>
      </c>
      <c r="J2" s="7">
        <f>IF(F2=0,4,(E2-'Key to Columns'!$B$28)*'Key to Columns'!$B$29/('Key to Columns'!$B$29+'Key to Columns'!$B$30/F2)+'Key to Columns'!$B$28)</f>
        <v>4</v>
      </c>
      <c r="K2" t="s">
        <v>227</v>
      </c>
      <c r="L2" t="s">
        <v>168</v>
      </c>
      <c r="M2" t="s">
        <v>170</v>
      </c>
      <c r="N2" t="s">
        <v>170</v>
      </c>
      <c r="O2" t="s">
        <v>168</v>
      </c>
    </row>
    <row r="3" spans="1:15" x14ac:dyDescent="0.3">
      <c r="A3">
        <v>-360</v>
      </c>
      <c r="B3" t="s">
        <v>174</v>
      </c>
      <c r="C3" t="s">
        <v>230</v>
      </c>
      <c r="D3" s="3">
        <v>13</v>
      </c>
      <c r="E3" s="4">
        <v>4.2</v>
      </c>
      <c r="F3">
        <v>374</v>
      </c>
      <c r="G3">
        <v>246</v>
      </c>
      <c r="H3" s="6">
        <f t="shared" si="0"/>
        <v>5.2845528455284549</v>
      </c>
      <c r="I3" s="5">
        <f t="shared" si="1"/>
        <v>18.923076923076923</v>
      </c>
      <c r="J3" s="7">
        <f>IF(F3=0,4,(E3-'Key to Columns'!$B$28)*'Key to Columns'!$B$29/('Key to Columns'!$B$29+'Key to Columns'!$B$30/F3)+'Key to Columns'!$B$28)</f>
        <v>4.2061779788523177</v>
      </c>
      <c r="L3" t="s">
        <v>168</v>
      </c>
      <c r="M3" t="s">
        <v>170</v>
      </c>
      <c r="N3" t="s">
        <v>170</v>
      </c>
      <c r="O3" t="s">
        <v>168</v>
      </c>
    </row>
    <row r="4" spans="1:15" x14ac:dyDescent="0.3">
      <c r="A4">
        <v>-350</v>
      </c>
      <c r="B4" t="s">
        <v>175</v>
      </c>
      <c r="C4" t="s">
        <v>228</v>
      </c>
      <c r="D4" s="3">
        <v>6</v>
      </c>
      <c r="F4">
        <v>0</v>
      </c>
      <c r="G4">
        <v>64</v>
      </c>
      <c r="H4" s="6">
        <f t="shared" si="0"/>
        <v>9.375</v>
      </c>
      <c r="I4" s="5">
        <f t="shared" si="1"/>
        <v>10.666666666666666</v>
      </c>
      <c r="J4" s="7">
        <f>IF(F4=0,4,(E4-'Key to Columns'!$B$28)*'Key to Columns'!$B$29/('Key to Columns'!$B$29+'Key to Columns'!$B$30/F4)+'Key to Columns'!$B$28)</f>
        <v>4</v>
      </c>
      <c r="K4" t="s">
        <v>226</v>
      </c>
      <c r="L4" t="s">
        <v>168</v>
      </c>
      <c r="M4" t="s">
        <v>170</v>
      </c>
      <c r="N4" t="s">
        <v>170</v>
      </c>
      <c r="O4" t="s">
        <v>168</v>
      </c>
    </row>
    <row r="5" spans="1:15" x14ac:dyDescent="0.3">
      <c r="A5">
        <v>-350</v>
      </c>
      <c r="B5" t="s">
        <v>175</v>
      </c>
      <c r="C5" t="s">
        <v>229</v>
      </c>
      <c r="D5" s="3">
        <v>7</v>
      </c>
      <c r="E5" s="4">
        <v>4.4000000000000004</v>
      </c>
      <c r="F5">
        <v>18</v>
      </c>
      <c r="G5">
        <v>290</v>
      </c>
      <c r="H5" s="6">
        <f t="shared" si="0"/>
        <v>2.4137931034482758</v>
      </c>
      <c r="I5" s="5">
        <f t="shared" si="1"/>
        <v>41.428571428571431</v>
      </c>
      <c r="J5" s="7">
        <f>IF(F5=0,4,(E5-'Key to Columns'!$B$28)*'Key to Columns'!$B$29/('Key to Columns'!$B$29+'Key to Columns'!$B$30/F5)+'Key to Columns'!$B$28)</f>
        <v>4.3854153724191445</v>
      </c>
      <c r="L5" t="s">
        <v>168</v>
      </c>
      <c r="M5" t="s">
        <v>170</v>
      </c>
      <c r="N5" t="s">
        <v>170</v>
      </c>
      <c r="O5" t="s">
        <v>168</v>
      </c>
    </row>
    <row r="6" spans="1:15" x14ac:dyDescent="0.3">
      <c r="A6">
        <v>1627</v>
      </c>
      <c r="B6" t="s">
        <v>194</v>
      </c>
      <c r="C6" t="s">
        <v>176</v>
      </c>
      <c r="D6" s="3">
        <v>31</v>
      </c>
      <c r="E6" s="4">
        <v>5</v>
      </c>
      <c r="F6">
        <v>1</v>
      </c>
      <c r="G6">
        <v>231</v>
      </c>
      <c r="H6" s="6">
        <f t="shared" si="0"/>
        <v>13.419913419913419</v>
      </c>
      <c r="I6" s="5">
        <f t="shared" si="1"/>
        <v>7.4516129032258061</v>
      </c>
      <c r="J6" s="7">
        <f>IF(F6=0,4,(E6-'Key to Columns'!$B$28)*'Key to Columns'!$B$29/('Key to Columns'!$B$29+'Key to Columns'!$B$30/F6)+'Key to Columns'!$B$28)</f>
        <v>4.4083423742784609</v>
      </c>
      <c r="L6" t="s">
        <v>170</v>
      </c>
      <c r="M6" t="s">
        <v>170</v>
      </c>
      <c r="N6" t="s">
        <v>170</v>
      </c>
      <c r="O6" t="s">
        <v>168</v>
      </c>
    </row>
    <row r="7" spans="1:15" x14ac:dyDescent="0.3">
      <c r="A7">
        <v>1891</v>
      </c>
      <c r="B7" t="s">
        <v>177</v>
      </c>
      <c r="C7" t="s">
        <v>225</v>
      </c>
      <c r="D7" s="3">
        <v>11</v>
      </c>
      <c r="F7">
        <v>0</v>
      </c>
      <c r="G7">
        <v>246</v>
      </c>
      <c r="H7" s="6">
        <f t="shared" si="0"/>
        <v>4.4715447154471546</v>
      </c>
      <c r="I7" s="5">
        <f t="shared" si="1"/>
        <v>22.363636363636363</v>
      </c>
      <c r="J7" s="7">
        <f>IF(F7=0,4,(E7-'Key to Columns'!$B$28)*'Key to Columns'!$B$29/('Key to Columns'!$B$29+'Key to Columns'!$B$30/F7)+'Key to Columns'!$B$28)</f>
        <v>4</v>
      </c>
      <c r="L7" t="s">
        <v>168</v>
      </c>
      <c r="M7" t="s">
        <v>170</v>
      </c>
      <c r="N7" t="s">
        <v>170</v>
      </c>
      <c r="O7" t="s">
        <v>168</v>
      </c>
    </row>
    <row r="8" spans="1:15" x14ac:dyDescent="0.3">
      <c r="A8">
        <v>1896</v>
      </c>
      <c r="B8" t="s">
        <v>178</v>
      </c>
      <c r="C8" t="s">
        <v>224</v>
      </c>
      <c r="D8" s="3">
        <v>28</v>
      </c>
      <c r="F8">
        <v>0</v>
      </c>
      <c r="G8">
        <v>298</v>
      </c>
      <c r="H8" s="6">
        <f t="shared" si="0"/>
        <v>9.3959731543624159</v>
      </c>
      <c r="I8" s="5">
        <f t="shared" si="1"/>
        <v>10.642857142857142</v>
      </c>
      <c r="J8" s="7">
        <f>IF(F8=0,4,(E8-'Key to Columns'!$B$28)*'Key to Columns'!$B$29/('Key to Columns'!$B$29+'Key to Columns'!$B$30/F8)+'Key to Columns'!$B$28)</f>
        <v>4</v>
      </c>
      <c r="L8" t="s">
        <v>168</v>
      </c>
      <c r="M8" t="s">
        <v>170</v>
      </c>
      <c r="N8" t="s">
        <v>170</v>
      </c>
      <c r="O8" t="s">
        <v>168</v>
      </c>
    </row>
    <row r="9" spans="1:15" x14ac:dyDescent="0.3">
      <c r="A9">
        <v>1913</v>
      </c>
      <c r="B9" t="s">
        <v>179</v>
      </c>
      <c r="C9" t="s">
        <v>223</v>
      </c>
      <c r="D9" s="3">
        <v>27</v>
      </c>
      <c r="E9" s="4">
        <v>4</v>
      </c>
      <c r="F9">
        <v>2</v>
      </c>
      <c r="G9">
        <v>446</v>
      </c>
      <c r="H9" s="6">
        <f t="shared" si="0"/>
        <v>6.0538116591928253</v>
      </c>
      <c r="I9" s="5">
        <f t="shared" si="1"/>
        <v>16.518518518518519</v>
      </c>
      <c r="J9" s="7">
        <f>IF(F9=0,4,(E9-'Key to Columns'!$B$28)*'Key to Columns'!$B$29/('Key to Columns'!$B$29+'Key to Columns'!$B$30/F9)+'Key to Columns'!$B$28)</f>
        <v>4.3222355133619406</v>
      </c>
      <c r="L9" t="s">
        <v>170</v>
      </c>
      <c r="M9" t="s">
        <v>170</v>
      </c>
      <c r="N9" t="s">
        <v>170</v>
      </c>
      <c r="O9" t="s">
        <v>168</v>
      </c>
    </row>
    <row r="10" spans="1:15" x14ac:dyDescent="0.3">
      <c r="A10">
        <v>1936</v>
      </c>
      <c r="B10" t="s">
        <v>180</v>
      </c>
      <c r="C10" t="s">
        <v>200</v>
      </c>
      <c r="F10">
        <v>0</v>
      </c>
      <c r="G10">
        <v>166</v>
      </c>
      <c r="H10" s="6">
        <f t="shared" si="0"/>
        <v>0</v>
      </c>
      <c r="I10" s="5" t="e">
        <f t="shared" si="1"/>
        <v>#DIV/0!</v>
      </c>
      <c r="J10" s="7">
        <f>IF(F10=0,4,(E10-'Key to Columns'!$B$28)*'Key to Columns'!$B$29/('Key to Columns'!$B$29+'Key to Columns'!$B$30/F10)+'Key to Columns'!$B$28)</f>
        <v>4</v>
      </c>
      <c r="K10" t="s">
        <v>222</v>
      </c>
      <c r="L10" t="s">
        <v>170</v>
      </c>
      <c r="M10" t="s">
        <v>170</v>
      </c>
      <c r="N10" t="s">
        <v>170</v>
      </c>
      <c r="O10" t="s">
        <v>168</v>
      </c>
    </row>
    <row r="11" spans="1:15" x14ac:dyDescent="0.3">
      <c r="A11">
        <v>1967</v>
      </c>
      <c r="B11" t="s">
        <v>181</v>
      </c>
      <c r="C11" t="s">
        <v>201</v>
      </c>
      <c r="D11" s="3">
        <v>32</v>
      </c>
      <c r="E11" s="4">
        <v>4.5999999999999996</v>
      </c>
      <c r="F11">
        <v>26</v>
      </c>
      <c r="G11">
        <v>332</v>
      </c>
      <c r="H11" s="6">
        <f t="shared" si="0"/>
        <v>9.6385542168674707</v>
      </c>
      <c r="I11" s="5">
        <f t="shared" si="1"/>
        <v>10.375</v>
      </c>
      <c r="J11" s="7">
        <f>IF(F11=0,4,(E11-'Key to Columns'!$B$28)*'Key to Columns'!$B$29/('Key to Columns'!$B$29+'Key to Columns'!$B$30/F11)+'Key to Columns'!$B$28)</f>
        <v>4.5171605857373258</v>
      </c>
      <c r="L11" t="s">
        <v>170</v>
      </c>
      <c r="M11" t="s">
        <v>170</v>
      </c>
      <c r="N11" t="s">
        <v>170</v>
      </c>
      <c r="O11" t="s">
        <v>168</v>
      </c>
    </row>
    <row r="12" spans="1:15" x14ac:dyDescent="0.3">
      <c r="A12">
        <v>1969</v>
      </c>
      <c r="B12" t="s">
        <v>181</v>
      </c>
      <c r="C12" t="s">
        <v>337</v>
      </c>
      <c r="F12">
        <v>0</v>
      </c>
      <c r="H12" s="6" t="e">
        <f t="shared" si="0"/>
        <v>#DIV/0!</v>
      </c>
      <c r="I12" s="5" t="e">
        <f t="shared" si="1"/>
        <v>#DIV/0!</v>
      </c>
      <c r="J12" s="7">
        <f>IF(F12=0,4,(E12-'Key to Columns'!$B$28)*'Key to Columns'!$B$29/('Key to Columns'!$B$29+'Key to Columns'!$B$30/F12)+'Key to Columns'!$B$28)</f>
        <v>4</v>
      </c>
      <c r="K12" t="s">
        <v>102</v>
      </c>
      <c r="L12" t="s">
        <v>170</v>
      </c>
      <c r="M12" t="s">
        <v>170</v>
      </c>
      <c r="N12" t="s">
        <v>168</v>
      </c>
      <c r="O12" t="s">
        <v>170</v>
      </c>
    </row>
    <row r="13" spans="1:15" x14ac:dyDescent="0.3">
      <c r="A13">
        <v>1970</v>
      </c>
      <c r="B13" t="s">
        <v>379</v>
      </c>
      <c r="C13" t="s">
        <v>221</v>
      </c>
      <c r="D13" s="3">
        <v>25</v>
      </c>
      <c r="E13" s="4">
        <v>5</v>
      </c>
      <c r="F13">
        <v>2</v>
      </c>
      <c r="G13">
        <v>168</v>
      </c>
      <c r="H13" s="6">
        <f t="shared" si="0"/>
        <v>14.880952380952381</v>
      </c>
      <c r="I13" s="5">
        <f t="shared" si="1"/>
        <v>6.72</v>
      </c>
      <c r="J13" s="7">
        <f>IF(F13=0,4,(E13-'Key to Columns'!$B$28)*'Key to Columns'!$B$29/('Key to Columns'!$B$29+'Key to Columns'!$B$30/F13)+'Key to Columns'!$B$28)</f>
        <v>4.4445166610276639</v>
      </c>
      <c r="K13" t="s">
        <v>351</v>
      </c>
      <c r="L13" t="s">
        <v>170</v>
      </c>
      <c r="M13" t="s">
        <v>170</v>
      </c>
      <c r="N13" t="s">
        <v>168</v>
      </c>
      <c r="O13" t="s">
        <v>168</v>
      </c>
    </row>
    <row r="14" spans="1:15" x14ac:dyDescent="0.3">
      <c r="A14">
        <v>1970</v>
      </c>
      <c r="B14" t="s">
        <v>182</v>
      </c>
      <c r="C14" t="s">
        <v>220</v>
      </c>
      <c r="D14" s="3">
        <v>22</v>
      </c>
      <c r="E14" s="4">
        <v>4.2</v>
      </c>
      <c r="F14">
        <v>38</v>
      </c>
      <c r="G14">
        <v>120</v>
      </c>
      <c r="H14" s="6">
        <f t="shared" si="0"/>
        <v>18.333333333333336</v>
      </c>
      <c r="I14" s="5">
        <f t="shared" si="1"/>
        <v>5.4545454545454541</v>
      </c>
      <c r="J14" s="7">
        <f>IF(F14=0,4,(E14-'Key to Columns'!$B$28)*'Key to Columns'!$B$29/('Key to Columns'!$B$29+'Key to Columns'!$B$30/F14)+'Key to Columns'!$B$28)</f>
        <v>4.245825980375991</v>
      </c>
      <c r="L14" t="s">
        <v>170</v>
      </c>
      <c r="M14" t="s">
        <v>170</v>
      </c>
      <c r="N14" t="s">
        <v>170</v>
      </c>
      <c r="O14" t="s">
        <v>168</v>
      </c>
    </row>
    <row r="15" spans="1:15" x14ac:dyDescent="0.3">
      <c r="A15">
        <v>1972</v>
      </c>
      <c r="B15" t="s">
        <v>339</v>
      </c>
      <c r="C15" t="s">
        <v>340</v>
      </c>
      <c r="D15" s="3">
        <v>4</v>
      </c>
      <c r="E15" s="4">
        <v>5</v>
      </c>
      <c r="F15">
        <v>2</v>
      </c>
      <c r="G15">
        <v>256</v>
      </c>
      <c r="H15" s="6">
        <f t="shared" si="0"/>
        <v>1.5625</v>
      </c>
      <c r="I15" s="5">
        <f t="shared" si="1"/>
        <v>64</v>
      </c>
      <c r="J15" s="7">
        <f>IF(F15=0,4,(E15-'Key to Columns'!$B$28)*'Key to Columns'!$B$29/('Key to Columns'!$B$29+'Key to Columns'!$B$30/F15)+'Key to Columns'!$B$28)</f>
        <v>4.4445166610276639</v>
      </c>
      <c r="K15" t="s">
        <v>341</v>
      </c>
      <c r="L15" t="s">
        <v>170</v>
      </c>
      <c r="M15" t="s">
        <v>170</v>
      </c>
      <c r="N15" t="s">
        <v>168</v>
      </c>
      <c r="O15" t="s">
        <v>170</v>
      </c>
    </row>
    <row r="16" spans="1:15" x14ac:dyDescent="0.3">
      <c r="A16">
        <v>1976</v>
      </c>
      <c r="B16" t="s">
        <v>343</v>
      </c>
      <c r="C16" t="s">
        <v>344</v>
      </c>
      <c r="F16">
        <v>0</v>
      </c>
      <c r="G16">
        <v>544</v>
      </c>
      <c r="H16" s="6">
        <f t="shared" si="0"/>
        <v>0</v>
      </c>
      <c r="I16" s="5" t="e">
        <f t="shared" si="1"/>
        <v>#DIV/0!</v>
      </c>
      <c r="J16" s="7">
        <f>IF(F16=0,4,(E16-'Key to Columns'!$B$28)*'Key to Columns'!$B$29/('Key to Columns'!$B$29+'Key to Columns'!$B$30/F16)+'Key to Columns'!$B$28)</f>
        <v>4</v>
      </c>
      <c r="K16" t="s">
        <v>345</v>
      </c>
      <c r="L16" t="s">
        <v>170</v>
      </c>
      <c r="M16" t="s">
        <v>170</v>
      </c>
      <c r="N16" t="s">
        <v>168</v>
      </c>
      <c r="O16" t="s">
        <v>170</v>
      </c>
    </row>
    <row r="17" spans="1:15" x14ac:dyDescent="0.3">
      <c r="A17">
        <v>1976</v>
      </c>
      <c r="B17" t="s">
        <v>343</v>
      </c>
      <c r="C17" t="s">
        <v>347</v>
      </c>
      <c r="F17">
        <v>0</v>
      </c>
      <c r="G17">
        <v>195</v>
      </c>
      <c r="H17" s="6">
        <f t="shared" si="0"/>
        <v>0</v>
      </c>
      <c r="I17" s="5" t="e">
        <f t="shared" si="1"/>
        <v>#DIV/0!</v>
      </c>
      <c r="J17" s="7">
        <f>IF(F17=0,4,(E17-'Key to Columns'!$B$28)*'Key to Columns'!$B$29/('Key to Columns'!$B$29+'Key to Columns'!$B$30/F17)+'Key to Columns'!$B$28)</f>
        <v>4</v>
      </c>
      <c r="K17" t="s">
        <v>346</v>
      </c>
      <c r="L17" t="s">
        <v>170</v>
      </c>
      <c r="M17" t="s">
        <v>170</v>
      </c>
      <c r="N17" t="s">
        <v>168</v>
      </c>
      <c r="O17" t="s">
        <v>170</v>
      </c>
    </row>
    <row r="18" spans="1:15" x14ac:dyDescent="0.3">
      <c r="A18">
        <v>1976</v>
      </c>
      <c r="B18" t="s">
        <v>183</v>
      </c>
      <c r="C18" t="s">
        <v>202</v>
      </c>
      <c r="F18">
        <v>0</v>
      </c>
      <c r="H18" s="6" t="e">
        <f t="shared" si="0"/>
        <v>#DIV/0!</v>
      </c>
      <c r="I18" s="5" t="e">
        <f t="shared" si="1"/>
        <v>#DIV/0!</v>
      </c>
      <c r="J18" s="7">
        <f>IF(F18=0,4,(E18-'Key to Columns'!$B$28)*'Key to Columns'!$B$29/('Key to Columns'!$B$29+'Key to Columns'!$B$30/F18)+'Key to Columns'!$B$28)</f>
        <v>4</v>
      </c>
      <c r="K18" t="s">
        <v>219</v>
      </c>
      <c r="L18" t="s">
        <v>170</v>
      </c>
      <c r="M18" t="s">
        <v>170</v>
      </c>
      <c r="N18" t="s">
        <v>170</v>
      </c>
      <c r="O18" t="s">
        <v>168</v>
      </c>
    </row>
    <row r="19" spans="1:15" x14ac:dyDescent="0.3">
      <c r="A19">
        <v>1976</v>
      </c>
      <c r="B19" t="s">
        <v>182</v>
      </c>
      <c r="C19" t="s">
        <v>338</v>
      </c>
      <c r="D19" s="3">
        <v>50</v>
      </c>
      <c r="F19">
        <v>0</v>
      </c>
      <c r="H19" s="6" t="e">
        <f t="shared" si="0"/>
        <v>#DIV/0!</v>
      </c>
      <c r="I19" s="5">
        <f t="shared" si="1"/>
        <v>0</v>
      </c>
      <c r="J19" s="7">
        <f>IF(F19=0,4,(E19-'Key to Columns'!$B$28)*'Key to Columns'!$B$29/('Key to Columns'!$B$29+'Key to Columns'!$B$30/F19)+'Key to Columns'!$B$28)</f>
        <v>4</v>
      </c>
      <c r="L19" t="s">
        <v>170</v>
      </c>
      <c r="M19" t="s">
        <v>170</v>
      </c>
      <c r="N19" t="s">
        <v>168</v>
      </c>
      <c r="O19" t="s">
        <v>170</v>
      </c>
    </row>
    <row r="20" spans="1:15" x14ac:dyDescent="0.3">
      <c r="A20">
        <v>1980</v>
      </c>
      <c r="B20" t="s">
        <v>348</v>
      </c>
      <c r="C20" t="s">
        <v>349</v>
      </c>
      <c r="D20" s="3">
        <v>15</v>
      </c>
      <c r="E20" s="4">
        <v>4.5</v>
      </c>
      <c r="F20">
        <v>33</v>
      </c>
      <c r="G20">
        <v>560</v>
      </c>
      <c r="H20" s="6">
        <f t="shared" si="0"/>
        <v>2.6785714285714288</v>
      </c>
      <c r="I20" s="5">
        <f t="shared" si="1"/>
        <v>37.333333333333336</v>
      </c>
      <c r="J20" s="7">
        <f>IF(F20=0,4,(E20-'Key to Columns'!$B$28)*'Key to Columns'!$B$29/('Key to Columns'!$B$29+'Key to Columns'!$B$30/F20)+'Key to Columns'!$B$28)</f>
        <v>4.4597203795484015</v>
      </c>
      <c r="K20" t="s">
        <v>350</v>
      </c>
      <c r="L20" t="s">
        <v>170</v>
      </c>
      <c r="M20" t="s">
        <v>170</v>
      </c>
      <c r="N20" t="s">
        <v>168</v>
      </c>
      <c r="O20" t="s">
        <v>170</v>
      </c>
    </row>
    <row r="21" spans="1:15" x14ac:dyDescent="0.3">
      <c r="A21">
        <v>1985</v>
      </c>
      <c r="B21" t="s">
        <v>120</v>
      </c>
      <c r="C21" t="s">
        <v>121</v>
      </c>
      <c r="D21" s="3">
        <v>16</v>
      </c>
      <c r="E21" s="4">
        <v>4</v>
      </c>
      <c r="F21">
        <v>4</v>
      </c>
      <c r="G21">
        <v>205</v>
      </c>
      <c r="H21" s="6">
        <f t="shared" si="0"/>
        <v>7.8048780487804885</v>
      </c>
      <c r="I21" s="5">
        <f t="shared" si="1"/>
        <v>12.8125</v>
      </c>
      <c r="J21" s="7">
        <f>IF(F21=0,4,(E21-'Key to Columns'!$B$28)*'Key to Columns'!$B$29/('Key to Columns'!$B$29+'Key to Columns'!$B$30/F21)+'Key to Columns'!$B$28)</f>
        <v>4.2871254801278376</v>
      </c>
      <c r="L21" t="s">
        <v>170</v>
      </c>
      <c r="M21" t="s">
        <v>170</v>
      </c>
      <c r="N21" t="s">
        <v>168</v>
      </c>
      <c r="O21" t="s">
        <v>168</v>
      </c>
    </row>
    <row r="22" spans="1:15" x14ac:dyDescent="0.3">
      <c r="A22">
        <v>1990</v>
      </c>
      <c r="B22" t="s">
        <v>234</v>
      </c>
      <c r="C22" t="s">
        <v>235</v>
      </c>
      <c r="D22" s="3">
        <v>0</v>
      </c>
      <c r="F22">
        <v>0</v>
      </c>
      <c r="G22">
        <v>507</v>
      </c>
      <c r="J22" s="7">
        <f>IF(F22=0,4,(E22-'Key to Columns'!$B$28)*'Key to Columns'!$B$29/('Key to Columns'!$B$29+'Key to Columns'!$B$30/F22)+'Key to Columns'!$B$28)</f>
        <v>4</v>
      </c>
      <c r="K22" t="s">
        <v>266</v>
      </c>
      <c r="L22" t="s">
        <v>170</v>
      </c>
      <c r="M22" t="s">
        <v>170</v>
      </c>
      <c r="N22" t="s">
        <v>168</v>
      </c>
      <c r="O22" t="s">
        <v>170</v>
      </c>
    </row>
    <row r="23" spans="1:15" x14ac:dyDescent="0.3">
      <c r="A23">
        <v>1990</v>
      </c>
      <c r="B23" t="s">
        <v>303</v>
      </c>
      <c r="C23" t="s">
        <v>304</v>
      </c>
      <c r="D23" s="3">
        <v>37</v>
      </c>
      <c r="E23" s="4">
        <v>5</v>
      </c>
      <c r="F23">
        <v>1</v>
      </c>
      <c r="G23">
        <v>96</v>
      </c>
      <c r="H23" s="6">
        <f t="shared" ref="H23:H54" si="2">D23/(G23/100)</f>
        <v>38.541666666666671</v>
      </c>
      <c r="I23" s="5">
        <f t="shared" ref="I23:I54" si="3">G23/D23</f>
        <v>2.5945945945945947</v>
      </c>
      <c r="J23" s="7">
        <f>IF(F23=0,4,(E23-'Key to Columns'!$B$28)*'Key to Columns'!$B$29/('Key to Columns'!$B$29+'Key to Columns'!$B$30/F23)+'Key to Columns'!$B$28)</f>
        <v>4.4083423742784609</v>
      </c>
      <c r="L23" t="s">
        <v>168</v>
      </c>
      <c r="M23" t="s">
        <v>170</v>
      </c>
      <c r="N23" t="s">
        <v>168</v>
      </c>
      <c r="O23" t="s">
        <v>170</v>
      </c>
    </row>
    <row r="24" spans="1:15" x14ac:dyDescent="0.3">
      <c r="A24">
        <v>1991</v>
      </c>
      <c r="B24" t="s">
        <v>343</v>
      </c>
      <c r="C24" t="s">
        <v>353</v>
      </c>
      <c r="D24" s="3">
        <v>100</v>
      </c>
      <c r="E24" s="4">
        <v>5</v>
      </c>
      <c r="F24">
        <v>3</v>
      </c>
      <c r="G24">
        <v>248</v>
      </c>
      <c r="H24" s="6">
        <f t="shared" si="2"/>
        <v>40.322580645161288</v>
      </c>
      <c r="I24" s="5">
        <f t="shared" si="3"/>
        <v>2.48</v>
      </c>
      <c r="J24" s="7">
        <f>IF(F24=0,4,(E24-'Key to Columns'!$B$28)*'Key to Columns'!$B$29/('Key to Columns'!$B$29+'Key to Columns'!$B$30/F24)+'Key to Columns'!$B$28)</f>
        <v>4.4765223829243288</v>
      </c>
      <c r="L24" t="s">
        <v>170</v>
      </c>
      <c r="M24" t="s">
        <v>170</v>
      </c>
      <c r="N24" t="s">
        <v>168</v>
      </c>
      <c r="O24" t="s">
        <v>170</v>
      </c>
    </row>
    <row r="25" spans="1:15" x14ac:dyDescent="0.3">
      <c r="A25">
        <v>1991</v>
      </c>
      <c r="B25" t="s">
        <v>379</v>
      </c>
      <c r="C25" t="s">
        <v>380</v>
      </c>
      <c r="D25" s="3">
        <v>27</v>
      </c>
      <c r="E25" s="4">
        <v>4.7</v>
      </c>
      <c r="F25">
        <v>51</v>
      </c>
      <c r="G25">
        <v>397</v>
      </c>
      <c r="H25" s="6">
        <f t="shared" si="2"/>
        <v>6.8010075566750627</v>
      </c>
      <c r="I25" s="5">
        <f t="shared" si="3"/>
        <v>14.703703703703704</v>
      </c>
      <c r="J25" s="7">
        <f>IF(F25=0,4,(E25-'Key to Columns'!$B$28)*'Key to Columns'!$B$29/('Key to Columns'!$B$29+'Key to Columns'!$B$30/F25)+'Key to Columns'!$B$28)</f>
        <v>4.6268829169741208</v>
      </c>
      <c r="L25" t="s">
        <v>170</v>
      </c>
      <c r="M25" t="s">
        <v>170</v>
      </c>
      <c r="N25" t="s">
        <v>168</v>
      </c>
      <c r="O25" t="s">
        <v>170</v>
      </c>
    </row>
    <row r="26" spans="1:15" x14ac:dyDescent="0.3">
      <c r="A26">
        <v>1991</v>
      </c>
      <c r="B26" t="s">
        <v>238</v>
      </c>
      <c r="C26" t="s">
        <v>55</v>
      </c>
      <c r="D26" s="3">
        <v>7</v>
      </c>
      <c r="E26" s="4">
        <v>5</v>
      </c>
      <c r="F26">
        <v>3</v>
      </c>
      <c r="G26">
        <v>172</v>
      </c>
      <c r="H26" s="6">
        <f t="shared" si="2"/>
        <v>4.0697674418604652</v>
      </c>
      <c r="I26" s="5">
        <f t="shared" si="3"/>
        <v>24.571428571428573</v>
      </c>
      <c r="J26" s="7">
        <f>IF(F26=0,4,(E26-'Key to Columns'!$B$28)*'Key to Columns'!$B$29/('Key to Columns'!$B$29+'Key to Columns'!$B$30/F26)+'Key to Columns'!$B$28)</f>
        <v>4.4765223829243288</v>
      </c>
      <c r="L26" t="s">
        <v>170</v>
      </c>
      <c r="M26" t="s">
        <v>168</v>
      </c>
      <c r="N26" t="s">
        <v>168</v>
      </c>
      <c r="O26" t="s">
        <v>170</v>
      </c>
    </row>
    <row r="27" spans="1:15" x14ac:dyDescent="0.3">
      <c r="A27">
        <v>1991</v>
      </c>
      <c r="B27" t="s">
        <v>352</v>
      </c>
      <c r="C27" t="s">
        <v>235</v>
      </c>
      <c r="D27" s="3">
        <v>98</v>
      </c>
      <c r="F27">
        <v>0</v>
      </c>
      <c r="G27">
        <v>240</v>
      </c>
      <c r="H27" s="6">
        <f t="shared" si="2"/>
        <v>40.833333333333336</v>
      </c>
      <c r="I27" s="5">
        <f t="shared" si="3"/>
        <v>2.4489795918367347</v>
      </c>
      <c r="J27" s="7">
        <f>IF(F27=0,4,(E27-'Key to Columns'!$B$28)*'Key to Columns'!$B$29/('Key to Columns'!$B$29+'Key to Columns'!$B$30/F27)+'Key to Columns'!$B$28)</f>
        <v>4</v>
      </c>
      <c r="L27" t="s">
        <v>170</v>
      </c>
      <c r="M27" t="s">
        <v>170</v>
      </c>
      <c r="N27" t="s">
        <v>168</v>
      </c>
      <c r="O27" t="s">
        <v>170</v>
      </c>
    </row>
    <row r="28" spans="1:15" x14ac:dyDescent="0.3">
      <c r="A28">
        <v>1993</v>
      </c>
      <c r="B28" t="s">
        <v>184</v>
      </c>
      <c r="C28" t="s">
        <v>203</v>
      </c>
      <c r="D28" s="3">
        <v>22</v>
      </c>
      <c r="E28" s="4">
        <v>4.5999999999999996</v>
      </c>
      <c r="F28">
        <v>80</v>
      </c>
      <c r="G28">
        <v>240</v>
      </c>
      <c r="H28" s="6">
        <f t="shared" si="2"/>
        <v>9.1666666666666679</v>
      </c>
      <c r="I28" s="5">
        <f t="shared" si="3"/>
        <v>10.909090909090908</v>
      </c>
      <c r="J28" s="7">
        <f>IF(F28=0,4,(E28-'Key to Columns'!$B$28)*'Key to Columns'!$B$29/('Key to Columns'!$B$29+'Key to Columns'!$B$30/F28)+'Key to Columns'!$B$28)</f>
        <v>4.56456976137338</v>
      </c>
      <c r="K28" t="s">
        <v>127</v>
      </c>
      <c r="L28" t="s">
        <v>170</v>
      </c>
      <c r="M28" t="s">
        <v>170</v>
      </c>
      <c r="N28" t="s">
        <v>170</v>
      </c>
      <c r="O28" t="s">
        <v>168</v>
      </c>
    </row>
    <row r="29" spans="1:15" x14ac:dyDescent="0.3">
      <c r="A29">
        <v>1993</v>
      </c>
      <c r="B29" t="s">
        <v>296</v>
      </c>
      <c r="C29" t="s">
        <v>297</v>
      </c>
      <c r="D29" s="3">
        <v>20</v>
      </c>
      <c r="E29" s="4">
        <v>4.0999999999999996</v>
      </c>
      <c r="F29">
        <v>16</v>
      </c>
      <c r="G29">
        <v>308</v>
      </c>
      <c r="H29" s="6">
        <f t="shared" si="2"/>
        <v>6.4935064935064934</v>
      </c>
      <c r="I29" s="5">
        <f t="shared" si="3"/>
        <v>15.4</v>
      </c>
      <c r="J29" s="7">
        <f>IF(F29=0,4,(E29-'Key to Columns'!$B$28)*'Key to Columns'!$B$29/('Key to Columns'!$B$29+'Key to Columns'!$B$30/F29)+'Key to Columns'!$B$28)</f>
        <v>4.2263295616499059</v>
      </c>
      <c r="K29" t="s">
        <v>300</v>
      </c>
      <c r="L29" t="s">
        <v>168</v>
      </c>
      <c r="M29" t="s">
        <v>170</v>
      </c>
      <c r="N29" t="s">
        <v>168</v>
      </c>
      <c r="O29" t="s">
        <v>170</v>
      </c>
    </row>
    <row r="30" spans="1:15" x14ac:dyDescent="0.3">
      <c r="A30">
        <v>1993</v>
      </c>
      <c r="B30" t="s">
        <v>383</v>
      </c>
      <c r="C30" t="s">
        <v>384</v>
      </c>
      <c r="D30" s="3">
        <v>50</v>
      </c>
      <c r="F30">
        <v>0</v>
      </c>
      <c r="G30">
        <v>320</v>
      </c>
      <c r="H30" s="6">
        <f t="shared" si="2"/>
        <v>15.625</v>
      </c>
      <c r="I30" s="5">
        <f t="shared" si="3"/>
        <v>6.4</v>
      </c>
      <c r="J30" s="7">
        <f>IF(F30=0,4,(E30-'Key to Columns'!$B$28)*'Key to Columns'!$B$29/('Key to Columns'!$B$29+'Key to Columns'!$B$30/F30)+'Key to Columns'!$B$28)</f>
        <v>4</v>
      </c>
      <c r="L30" t="s">
        <v>170</v>
      </c>
      <c r="M30" t="s">
        <v>170</v>
      </c>
      <c r="N30" t="s">
        <v>168</v>
      </c>
      <c r="O30" t="s">
        <v>170</v>
      </c>
    </row>
    <row r="31" spans="1:15" x14ac:dyDescent="0.3">
      <c r="A31">
        <v>1993</v>
      </c>
      <c r="B31" t="s">
        <v>330</v>
      </c>
      <c r="C31" t="s">
        <v>331</v>
      </c>
      <c r="D31" s="3">
        <v>10</v>
      </c>
      <c r="F31">
        <v>0</v>
      </c>
      <c r="G31">
        <v>552</v>
      </c>
      <c r="H31" s="6">
        <f t="shared" si="2"/>
        <v>1.8115942028985508</v>
      </c>
      <c r="I31" s="5">
        <f t="shared" si="3"/>
        <v>55.2</v>
      </c>
      <c r="J31" s="7">
        <f>IF(F31=0,4,(E31-'Key to Columns'!$B$28)*'Key to Columns'!$B$29/('Key to Columns'!$B$29+'Key to Columns'!$B$30/F31)+'Key to Columns'!$B$28)</f>
        <v>4</v>
      </c>
      <c r="K31" t="s">
        <v>332</v>
      </c>
      <c r="L31" t="s">
        <v>170</v>
      </c>
      <c r="M31" t="s">
        <v>170</v>
      </c>
      <c r="N31" t="s">
        <v>168</v>
      </c>
      <c r="O31" t="s">
        <v>170</v>
      </c>
    </row>
    <row r="32" spans="1:15" x14ac:dyDescent="0.3">
      <c r="A32">
        <v>1996</v>
      </c>
      <c r="B32" t="s">
        <v>185</v>
      </c>
      <c r="C32" t="s">
        <v>204</v>
      </c>
      <c r="D32" s="3">
        <v>34</v>
      </c>
      <c r="F32">
        <v>0</v>
      </c>
      <c r="G32">
        <v>138</v>
      </c>
      <c r="H32" s="6">
        <f t="shared" si="2"/>
        <v>24.637681159420293</v>
      </c>
      <c r="I32" s="5">
        <f t="shared" si="3"/>
        <v>4.0588235294117645</v>
      </c>
      <c r="J32" s="7">
        <f>IF(F32=0,4,(E32-'Key to Columns'!$B$28)*'Key to Columns'!$B$29/('Key to Columns'!$B$29+'Key to Columns'!$B$30/F32)+'Key to Columns'!$B$28)</f>
        <v>4</v>
      </c>
      <c r="L32" t="s">
        <v>170</v>
      </c>
      <c r="M32" t="s">
        <v>170</v>
      </c>
      <c r="N32" t="s">
        <v>170</v>
      </c>
      <c r="O32" t="s">
        <v>168</v>
      </c>
    </row>
    <row r="33" spans="1:15" x14ac:dyDescent="0.3">
      <c r="A33">
        <v>1997</v>
      </c>
      <c r="B33" t="s">
        <v>186</v>
      </c>
      <c r="C33" t="s">
        <v>205</v>
      </c>
      <c r="D33" s="3">
        <v>50</v>
      </c>
      <c r="E33" s="4">
        <v>4.5999999999999996</v>
      </c>
      <c r="F33">
        <v>19</v>
      </c>
      <c r="G33">
        <v>256</v>
      </c>
      <c r="H33" s="6">
        <f t="shared" si="2"/>
        <v>19.53125</v>
      </c>
      <c r="I33" s="5">
        <f t="shared" si="3"/>
        <v>5.12</v>
      </c>
      <c r="J33" s="7">
        <f>IF(F33=0,4,(E33-'Key to Columns'!$B$28)*'Key to Columns'!$B$29/('Key to Columns'!$B$29+'Key to Columns'!$B$30/F33)+'Key to Columns'!$B$28)</f>
        <v>4.4997760003836413</v>
      </c>
      <c r="L33" t="s">
        <v>170</v>
      </c>
      <c r="M33" t="s">
        <v>170</v>
      </c>
      <c r="N33" t="s">
        <v>170</v>
      </c>
      <c r="O33" t="s">
        <v>168</v>
      </c>
    </row>
    <row r="34" spans="1:15" x14ac:dyDescent="0.3">
      <c r="A34">
        <v>1997</v>
      </c>
      <c r="B34" t="s">
        <v>282</v>
      </c>
      <c r="C34" t="s">
        <v>283</v>
      </c>
      <c r="D34" s="3">
        <v>17</v>
      </c>
      <c r="E34" s="4">
        <v>4.9000000000000004</v>
      </c>
      <c r="F34">
        <v>7</v>
      </c>
      <c r="G34">
        <v>144</v>
      </c>
      <c r="H34" s="6">
        <f t="shared" si="2"/>
        <v>11.805555555555555</v>
      </c>
      <c r="I34" s="5">
        <f t="shared" si="3"/>
        <v>8.4705882352941178</v>
      </c>
      <c r="J34" s="7">
        <f>IF(F34=0,4,(E34-'Key to Columns'!$B$28)*'Key to Columns'!$B$29/('Key to Columns'!$B$29+'Key to Columns'!$B$30/F34)+'Key to Columns'!$B$28)</f>
        <v>4.5417933476409837</v>
      </c>
      <c r="L34" t="s">
        <v>168</v>
      </c>
      <c r="M34" t="s">
        <v>170</v>
      </c>
      <c r="N34" t="s">
        <v>168</v>
      </c>
      <c r="O34" t="s">
        <v>170</v>
      </c>
    </row>
    <row r="35" spans="1:15" x14ac:dyDescent="0.3">
      <c r="A35">
        <v>1998</v>
      </c>
      <c r="B35" t="s">
        <v>81</v>
      </c>
      <c r="C35" t="s">
        <v>59</v>
      </c>
      <c r="D35" s="3">
        <v>10</v>
      </c>
      <c r="E35" s="4">
        <v>4.5</v>
      </c>
      <c r="F35">
        <v>7</v>
      </c>
      <c r="G35">
        <v>296</v>
      </c>
      <c r="H35" s="6">
        <f t="shared" si="2"/>
        <v>3.3783783783783785</v>
      </c>
      <c r="I35" s="5">
        <f t="shared" si="3"/>
        <v>29.6</v>
      </c>
      <c r="J35" s="7">
        <f>IF(F35=0,4,(E35-'Key to Columns'!$B$28)*'Key to Columns'!$B$29/('Key to Columns'!$B$29+'Key to Columns'!$B$30/F35)+'Key to Columns'!$B$28)</f>
        <v>4.4106811238916546</v>
      </c>
      <c r="K35" t="s">
        <v>54</v>
      </c>
      <c r="L35" t="s">
        <v>170</v>
      </c>
      <c r="M35" t="s">
        <v>168</v>
      </c>
      <c r="N35" t="s">
        <v>168</v>
      </c>
      <c r="O35" t="s">
        <v>170</v>
      </c>
    </row>
    <row r="36" spans="1:15" x14ac:dyDescent="0.3">
      <c r="A36">
        <v>1998</v>
      </c>
      <c r="B36" t="s">
        <v>314</v>
      </c>
      <c r="C36" t="s">
        <v>315</v>
      </c>
      <c r="D36" s="3">
        <v>14</v>
      </c>
      <c r="E36" s="4">
        <v>4.5</v>
      </c>
      <c r="F36">
        <v>71</v>
      </c>
      <c r="G36">
        <v>320</v>
      </c>
      <c r="H36" s="6">
        <f t="shared" si="2"/>
        <v>4.375</v>
      </c>
      <c r="I36" s="5">
        <f t="shared" si="3"/>
        <v>22.857142857142858</v>
      </c>
      <c r="J36" s="7">
        <f>IF(F36=0,4,(E36-'Key to Columns'!$B$28)*'Key to Columns'!$B$29/('Key to Columns'!$B$29+'Key to Columns'!$B$30/F36)+'Key to Columns'!$B$28)</f>
        <v>4.4776526870930002</v>
      </c>
      <c r="L36" t="s">
        <v>168</v>
      </c>
      <c r="M36" t="s">
        <v>170</v>
      </c>
      <c r="N36" t="s">
        <v>168</v>
      </c>
      <c r="O36" t="s">
        <v>170</v>
      </c>
    </row>
    <row r="37" spans="1:15" x14ac:dyDescent="0.3">
      <c r="A37">
        <v>1999</v>
      </c>
      <c r="B37" t="s">
        <v>255</v>
      </c>
      <c r="C37" t="s">
        <v>132</v>
      </c>
      <c r="D37" s="3">
        <v>69</v>
      </c>
      <c r="F37">
        <v>0</v>
      </c>
      <c r="G37">
        <v>176</v>
      </c>
      <c r="H37" s="6">
        <f t="shared" si="2"/>
        <v>39.204545454545453</v>
      </c>
      <c r="I37" s="5">
        <f t="shared" si="3"/>
        <v>2.5507246376811592</v>
      </c>
      <c r="J37" s="7">
        <f>IF(F37=0,4,(E37-'Key to Columns'!$B$28)*'Key to Columns'!$B$29/('Key to Columns'!$B$29+'Key to Columns'!$B$30/F37)+'Key to Columns'!$B$28)</f>
        <v>4</v>
      </c>
      <c r="K37" t="s">
        <v>127</v>
      </c>
      <c r="L37" t="s">
        <v>170</v>
      </c>
      <c r="M37" t="s">
        <v>170</v>
      </c>
      <c r="N37" t="s">
        <v>168</v>
      </c>
      <c r="O37" t="s">
        <v>168</v>
      </c>
    </row>
    <row r="38" spans="1:15" x14ac:dyDescent="0.3">
      <c r="A38">
        <v>1999</v>
      </c>
      <c r="B38" t="s">
        <v>256</v>
      </c>
      <c r="C38" t="s">
        <v>110</v>
      </c>
      <c r="D38" s="3">
        <v>19</v>
      </c>
      <c r="E38" s="4">
        <v>4</v>
      </c>
      <c r="F38">
        <v>20</v>
      </c>
      <c r="G38">
        <v>464</v>
      </c>
      <c r="H38" s="6">
        <f t="shared" si="2"/>
        <v>4.0948275862068968</v>
      </c>
      <c r="I38" s="5">
        <f t="shared" si="3"/>
        <v>24.421052631578949</v>
      </c>
      <c r="J38" s="7">
        <f>IF(F38=0,4,(E38-'Key to Columns'!$B$28)*'Key to Columns'!$B$29/('Key to Columns'!$B$29+'Key to Columns'!$B$30/F38)+'Key to Columns'!$B$28)</f>
        <v>4.1534067415806613</v>
      </c>
      <c r="L38" t="s">
        <v>168</v>
      </c>
      <c r="M38" t="s">
        <v>170</v>
      </c>
      <c r="N38" t="s">
        <v>168</v>
      </c>
      <c r="O38" t="s">
        <v>170</v>
      </c>
    </row>
    <row r="39" spans="1:15" x14ac:dyDescent="0.3">
      <c r="A39">
        <v>1999</v>
      </c>
      <c r="B39" t="s">
        <v>370</v>
      </c>
      <c r="C39" t="s">
        <v>371</v>
      </c>
      <c r="D39" s="3">
        <v>11</v>
      </c>
      <c r="E39" s="4">
        <v>4.5</v>
      </c>
      <c r="F39">
        <v>2</v>
      </c>
      <c r="G39">
        <v>112</v>
      </c>
      <c r="H39" s="6">
        <f t="shared" si="2"/>
        <v>9.8214285714285712</v>
      </c>
      <c r="I39" s="5">
        <f t="shared" si="3"/>
        <v>10.181818181818182</v>
      </c>
      <c r="J39" s="7">
        <f>IF(F39=0,4,(E39-'Key to Columns'!$B$28)*'Key to Columns'!$B$29/('Key to Columns'!$B$29+'Key to Columns'!$B$30/F39)+'Key to Columns'!$B$28)</f>
        <v>4.3833760871948027</v>
      </c>
      <c r="L39" t="s">
        <v>170</v>
      </c>
      <c r="M39" t="s">
        <v>170</v>
      </c>
      <c r="N39" t="s">
        <v>168</v>
      </c>
      <c r="O39" t="s">
        <v>170</v>
      </c>
    </row>
    <row r="40" spans="1:15" x14ac:dyDescent="0.3">
      <c r="A40">
        <v>1999</v>
      </c>
      <c r="B40" t="s">
        <v>52</v>
      </c>
      <c r="C40" t="s">
        <v>53</v>
      </c>
      <c r="D40" s="3">
        <v>10</v>
      </c>
      <c r="E40" s="4">
        <v>3.4</v>
      </c>
      <c r="F40">
        <v>4</v>
      </c>
      <c r="G40">
        <v>304</v>
      </c>
      <c r="H40" s="6">
        <f t="shared" si="2"/>
        <v>3.2894736842105261</v>
      </c>
      <c r="I40" s="5">
        <f t="shared" si="3"/>
        <v>30.4</v>
      </c>
      <c r="J40" s="7">
        <f>IF(F40=0,4,(E40-'Key to Columns'!$B$28)*'Key to Columns'!$B$29/('Key to Columns'!$B$29+'Key to Columns'!$B$30/F40)+'Key to Columns'!$B$28)</f>
        <v>4.1563762667920594</v>
      </c>
      <c r="K40" t="s">
        <v>54</v>
      </c>
      <c r="L40" t="s">
        <v>170</v>
      </c>
      <c r="M40" t="s">
        <v>168</v>
      </c>
      <c r="N40" t="s">
        <v>168</v>
      </c>
      <c r="O40" t="s">
        <v>170</v>
      </c>
    </row>
    <row r="41" spans="1:15" x14ac:dyDescent="0.3">
      <c r="A41">
        <v>2000</v>
      </c>
      <c r="B41" t="s">
        <v>56</v>
      </c>
      <c r="C41" t="s">
        <v>57</v>
      </c>
      <c r="D41" s="3">
        <v>11</v>
      </c>
      <c r="E41" s="4">
        <v>4.8</v>
      </c>
      <c r="F41">
        <v>6</v>
      </c>
      <c r="G41">
        <v>206</v>
      </c>
      <c r="H41" s="6">
        <f t="shared" si="2"/>
        <v>5.3398058252427187</v>
      </c>
      <c r="I41" s="5">
        <f t="shared" si="3"/>
        <v>18.727272727272727</v>
      </c>
      <c r="J41" s="7">
        <f>IF(F41=0,4,(E41-'Key to Columns'!$B$28)*'Key to Columns'!$B$29/('Key to Columns'!$B$29+'Key to Columns'!$B$30/F41)+'Key to Columns'!$B$28)</f>
        <v>4.4947203286402813</v>
      </c>
      <c r="L41" t="s">
        <v>170</v>
      </c>
      <c r="M41" t="s">
        <v>168</v>
      </c>
      <c r="N41" t="s">
        <v>168</v>
      </c>
      <c r="O41" t="s">
        <v>170</v>
      </c>
    </row>
    <row r="42" spans="1:15" x14ac:dyDescent="0.3">
      <c r="A42">
        <v>2000</v>
      </c>
      <c r="B42" t="s">
        <v>49</v>
      </c>
      <c r="C42" t="s">
        <v>113</v>
      </c>
      <c r="D42" s="3">
        <v>18</v>
      </c>
      <c r="E42" s="4">
        <v>5</v>
      </c>
      <c r="F42">
        <v>2</v>
      </c>
      <c r="G42">
        <v>275</v>
      </c>
      <c r="H42" s="6">
        <f t="shared" si="2"/>
        <v>6.5454545454545459</v>
      </c>
      <c r="I42" s="5">
        <f t="shared" si="3"/>
        <v>15.277777777777779</v>
      </c>
      <c r="J42" s="7">
        <f>IF(F42=0,4,(E42-'Key to Columns'!$B$28)*'Key to Columns'!$B$29/('Key to Columns'!$B$29+'Key to Columns'!$B$30/F42)+'Key to Columns'!$B$28)</f>
        <v>4.4445166610276639</v>
      </c>
      <c r="L42" t="s">
        <v>170</v>
      </c>
      <c r="M42" t="s">
        <v>168</v>
      </c>
      <c r="N42" t="s">
        <v>168</v>
      </c>
      <c r="O42" t="s">
        <v>170</v>
      </c>
    </row>
    <row r="43" spans="1:15" x14ac:dyDescent="0.3">
      <c r="A43">
        <v>2000</v>
      </c>
      <c r="B43" t="s">
        <v>274</v>
      </c>
      <c r="C43" t="s">
        <v>275</v>
      </c>
      <c r="D43" s="3">
        <v>18</v>
      </c>
      <c r="E43" s="4">
        <v>4.4000000000000004</v>
      </c>
      <c r="F43">
        <v>18</v>
      </c>
      <c r="G43">
        <v>537</v>
      </c>
      <c r="H43" s="6">
        <f t="shared" si="2"/>
        <v>3.3519553072625698</v>
      </c>
      <c r="I43" s="5">
        <f t="shared" si="3"/>
        <v>29.833333333333332</v>
      </c>
      <c r="J43" s="7">
        <f>IF(F43=0,4,(E43-'Key to Columns'!$B$28)*'Key to Columns'!$B$29/('Key to Columns'!$B$29+'Key to Columns'!$B$30/F43)+'Key to Columns'!$B$28)</f>
        <v>4.3854153724191445</v>
      </c>
      <c r="L43" t="s">
        <v>168</v>
      </c>
      <c r="M43" t="s">
        <v>170</v>
      </c>
      <c r="N43" t="s">
        <v>168</v>
      </c>
      <c r="O43" t="s">
        <v>170</v>
      </c>
    </row>
    <row r="44" spans="1:15" x14ac:dyDescent="0.3">
      <c r="A44">
        <v>2001</v>
      </c>
      <c r="B44" t="s">
        <v>368</v>
      </c>
      <c r="C44" t="s">
        <v>369</v>
      </c>
      <c r="D44" s="3">
        <v>50</v>
      </c>
      <c r="F44">
        <v>0</v>
      </c>
      <c r="G44">
        <v>291</v>
      </c>
      <c r="H44" s="6">
        <f t="shared" si="2"/>
        <v>17.182130584192439</v>
      </c>
      <c r="I44" s="5">
        <f t="shared" si="3"/>
        <v>5.82</v>
      </c>
      <c r="J44" s="7">
        <f>IF(F44=0,4,(E44-'Key to Columns'!$B$28)*'Key to Columns'!$B$29/('Key to Columns'!$B$29+'Key to Columns'!$B$30/F44)+'Key to Columns'!$B$28)</f>
        <v>4</v>
      </c>
      <c r="L44" t="s">
        <v>170</v>
      </c>
      <c r="M44" t="s">
        <v>170</v>
      </c>
      <c r="N44" t="s">
        <v>168</v>
      </c>
      <c r="O44" t="s">
        <v>170</v>
      </c>
    </row>
    <row r="45" spans="1:15" x14ac:dyDescent="0.3">
      <c r="A45">
        <v>2003</v>
      </c>
      <c r="B45" t="s">
        <v>397</v>
      </c>
      <c r="C45" t="s">
        <v>398</v>
      </c>
      <c r="D45" s="3">
        <v>61</v>
      </c>
      <c r="E45" s="4">
        <v>5</v>
      </c>
      <c r="F45">
        <v>1</v>
      </c>
      <c r="G45">
        <v>248</v>
      </c>
      <c r="H45" s="6">
        <f t="shared" si="2"/>
        <v>24.596774193548388</v>
      </c>
      <c r="I45" s="5">
        <f t="shared" si="3"/>
        <v>4.0655737704918034</v>
      </c>
      <c r="J45" s="7">
        <f>IF(F45=0,4,(E45-'Key to Columns'!$B$28)*'Key to Columns'!$B$29/('Key to Columns'!$B$29+'Key to Columns'!$B$30/F45)+'Key to Columns'!$B$28)</f>
        <v>4.4083423742784609</v>
      </c>
      <c r="K45" t="s">
        <v>47</v>
      </c>
      <c r="L45" t="s">
        <v>170</v>
      </c>
      <c r="M45" t="s">
        <v>168</v>
      </c>
      <c r="N45" t="s">
        <v>168</v>
      </c>
      <c r="O45" t="s">
        <v>170</v>
      </c>
    </row>
    <row r="46" spans="1:15" x14ac:dyDescent="0.3">
      <c r="A46">
        <v>2004</v>
      </c>
      <c r="B46" t="s">
        <v>394</v>
      </c>
      <c r="C46" t="s">
        <v>395</v>
      </c>
      <c r="D46" s="3">
        <v>20</v>
      </c>
      <c r="E46" s="4">
        <v>3.7</v>
      </c>
      <c r="F46">
        <v>11</v>
      </c>
      <c r="G46">
        <v>232</v>
      </c>
      <c r="H46" s="6">
        <f t="shared" si="2"/>
        <v>8.6206896551724146</v>
      </c>
      <c r="I46" s="5">
        <f t="shared" si="3"/>
        <v>11.6</v>
      </c>
      <c r="J46" s="7">
        <f>IF(F46=0,4,(E46-'Key to Columns'!$B$28)*'Key to Columns'!$B$29/('Key to Columns'!$B$29+'Key to Columns'!$B$30/F46)+'Key to Columns'!$B$28)</f>
        <v>4.0777103314146155</v>
      </c>
      <c r="K46" t="s">
        <v>127</v>
      </c>
      <c r="L46" t="s">
        <v>170</v>
      </c>
      <c r="M46" t="s">
        <v>168</v>
      </c>
      <c r="N46" t="s">
        <v>168</v>
      </c>
      <c r="O46" t="s">
        <v>170</v>
      </c>
    </row>
    <row r="47" spans="1:15" x14ac:dyDescent="0.3">
      <c r="A47">
        <v>2004</v>
      </c>
      <c r="B47" t="s">
        <v>301</v>
      </c>
      <c r="C47" t="s">
        <v>302</v>
      </c>
      <c r="D47" s="3">
        <v>7</v>
      </c>
      <c r="E47" s="4">
        <v>5</v>
      </c>
      <c r="F47">
        <v>4</v>
      </c>
      <c r="G47">
        <v>32</v>
      </c>
      <c r="H47" s="6">
        <f t="shared" si="2"/>
        <v>21.875</v>
      </c>
      <c r="I47" s="5">
        <f t="shared" si="3"/>
        <v>4.5714285714285712</v>
      </c>
      <c r="J47" s="7">
        <f>IF(F47=0,4,(E47-'Key to Columns'!$B$28)*'Key to Columns'!$B$29/('Key to Columns'!$B$29+'Key to Columns'!$B$30/F47)+'Key to Columns'!$B$28)</f>
        <v>4.5050408356874669</v>
      </c>
      <c r="K47" t="s">
        <v>127</v>
      </c>
      <c r="L47" t="s">
        <v>168</v>
      </c>
      <c r="M47" t="s">
        <v>170</v>
      </c>
      <c r="N47" t="s">
        <v>168</v>
      </c>
      <c r="O47" t="s">
        <v>170</v>
      </c>
    </row>
    <row r="48" spans="1:15" x14ac:dyDescent="0.3">
      <c r="A48">
        <v>2004</v>
      </c>
      <c r="B48" t="s">
        <v>111</v>
      </c>
      <c r="C48" t="s">
        <v>112</v>
      </c>
      <c r="D48" s="3">
        <v>17</v>
      </c>
      <c r="E48" s="4">
        <v>5</v>
      </c>
      <c r="F48">
        <v>2</v>
      </c>
      <c r="G48">
        <v>168</v>
      </c>
      <c r="H48" s="6">
        <f t="shared" si="2"/>
        <v>10.119047619047619</v>
      </c>
      <c r="I48" s="5">
        <f t="shared" si="3"/>
        <v>9.882352941176471</v>
      </c>
      <c r="J48" s="7">
        <f>IF(F48=0,4,(E48-'Key to Columns'!$B$28)*'Key to Columns'!$B$29/('Key to Columns'!$B$29+'Key to Columns'!$B$30/F48)+'Key to Columns'!$B$28)</f>
        <v>4.4445166610276639</v>
      </c>
      <c r="L48" t="s">
        <v>170</v>
      </c>
      <c r="M48" t="s">
        <v>168</v>
      </c>
      <c r="N48" t="s">
        <v>168</v>
      </c>
      <c r="O48" t="s">
        <v>168</v>
      </c>
    </row>
    <row r="49" spans="1:15" x14ac:dyDescent="0.3">
      <c r="A49">
        <v>2004</v>
      </c>
      <c r="B49" t="s">
        <v>250</v>
      </c>
      <c r="C49" t="s">
        <v>118</v>
      </c>
      <c r="D49" s="3">
        <v>44</v>
      </c>
      <c r="E49" s="4">
        <v>4</v>
      </c>
      <c r="F49">
        <v>1</v>
      </c>
      <c r="G49">
        <v>128</v>
      </c>
      <c r="H49" s="6">
        <f t="shared" si="2"/>
        <v>34.375</v>
      </c>
      <c r="I49" s="5">
        <f t="shared" si="3"/>
        <v>2.9090909090909092</v>
      </c>
      <c r="J49" s="7">
        <f>IF(F49=0,4,(E49-'Key to Columns'!$B$28)*'Key to Columns'!$B$29/('Key to Columns'!$B$29+'Key to Columns'!$B$30/F49)+'Key to Columns'!$B$28)</f>
        <v>4.34322019290732</v>
      </c>
      <c r="L49" t="s">
        <v>170</v>
      </c>
      <c r="M49" t="s">
        <v>170</v>
      </c>
      <c r="N49" t="s">
        <v>168</v>
      </c>
      <c r="O49" t="s">
        <v>168</v>
      </c>
    </row>
    <row r="50" spans="1:15" x14ac:dyDescent="0.3">
      <c r="A50">
        <v>2005</v>
      </c>
      <c r="B50" t="s">
        <v>379</v>
      </c>
      <c r="C50" t="s">
        <v>382</v>
      </c>
      <c r="D50" s="3">
        <v>28</v>
      </c>
      <c r="E50" s="4">
        <v>4.4000000000000004</v>
      </c>
      <c r="F50">
        <v>48</v>
      </c>
      <c r="G50">
        <v>384</v>
      </c>
      <c r="H50" s="6">
        <f t="shared" si="2"/>
        <v>7.291666666666667</v>
      </c>
      <c r="I50" s="5">
        <f t="shared" si="3"/>
        <v>13.714285714285714</v>
      </c>
      <c r="J50" s="7">
        <f>IF(F50=0,4,(E50-'Key to Columns'!$B$28)*'Key to Columns'!$B$29/('Key to Columns'!$B$29+'Key to Columns'!$B$30/F50)+'Key to Columns'!$B$28)</f>
        <v>4.3924321883598285</v>
      </c>
      <c r="L50" t="s">
        <v>170</v>
      </c>
      <c r="M50" t="s">
        <v>170</v>
      </c>
      <c r="N50" t="s">
        <v>168</v>
      </c>
      <c r="O50" t="s">
        <v>170</v>
      </c>
    </row>
    <row r="51" spans="1:15" x14ac:dyDescent="0.3">
      <c r="A51">
        <v>2005</v>
      </c>
      <c r="B51" t="s">
        <v>272</v>
      </c>
      <c r="C51" t="s">
        <v>273</v>
      </c>
      <c r="D51" s="3">
        <v>70</v>
      </c>
      <c r="E51" s="4">
        <v>4.5</v>
      </c>
      <c r="F51">
        <v>2</v>
      </c>
      <c r="G51">
        <v>344</v>
      </c>
      <c r="H51" s="6">
        <f t="shared" si="2"/>
        <v>20.348837209302324</v>
      </c>
      <c r="I51" s="5">
        <f t="shared" si="3"/>
        <v>4.9142857142857146</v>
      </c>
      <c r="J51" s="7">
        <f>IF(F51=0,4,(E51-'Key to Columns'!$B$28)*'Key to Columns'!$B$29/('Key to Columns'!$B$29+'Key to Columns'!$B$30/F51)+'Key to Columns'!$B$28)</f>
        <v>4.3833760871948027</v>
      </c>
      <c r="L51" t="s">
        <v>168</v>
      </c>
      <c r="M51" t="s">
        <v>170</v>
      </c>
      <c r="N51" t="s">
        <v>168</v>
      </c>
      <c r="O51" t="s">
        <v>170</v>
      </c>
    </row>
    <row r="52" spans="1:15" x14ac:dyDescent="0.3">
      <c r="A52">
        <v>2005</v>
      </c>
      <c r="B52" t="s">
        <v>49</v>
      </c>
      <c r="C52" t="s">
        <v>50</v>
      </c>
      <c r="D52" s="3">
        <v>10</v>
      </c>
      <c r="E52" s="4">
        <v>3.8</v>
      </c>
      <c r="F52">
        <v>8</v>
      </c>
      <c r="G52">
        <v>338</v>
      </c>
      <c r="H52" s="6">
        <f t="shared" si="2"/>
        <v>2.9585798816568047</v>
      </c>
      <c r="I52" s="5">
        <f t="shared" si="3"/>
        <v>33.799999999999997</v>
      </c>
      <c r="J52" s="7">
        <f>IF(F52=0,4,(E52-'Key to Columns'!$B$28)*'Key to Columns'!$B$29/('Key to Columns'!$B$29+'Key to Columns'!$B$30/F52)+'Key to Columns'!$B$28)</f>
        <v>4.1641816379038135</v>
      </c>
      <c r="K52" t="s">
        <v>47</v>
      </c>
      <c r="L52" t="s">
        <v>170</v>
      </c>
      <c r="M52" t="s">
        <v>168</v>
      </c>
      <c r="N52" t="s">
        <v>168</v>
      </c>
      <c r="O52" t="s">
        <v>170</v>
      </c>
    </row>
    <row r="53" spans="1:15" x14ac:dyDescent="0.3">
      <c r="A53">
        <v>2005</v>
      </c>
      <c r="B53" t="s">
        <v>251</v>
      </c>
      <c r="C53" t="s">
        <v>138</v>
      </c>
      <c r="D53" s="3">
        <v>35</v>
      </c>
      <c r="F53">
        <v>0</v>
      </c>
      <c r="G53">
        <v>250</v>
      </c>
      <c r="H53" s="6">
        <f t="shared" si="2"/>
        <v>14</v>
      </c>
      <c r="I53" s="5">
        <f t="shared" si="3"/>
        <v>7.1428571428571432</v>
      </c>
      <c r="J53" s="7">
        <f>IF(F53=0,4,(E53-'Key to Columns'!$B$28)*'Key to Columns'!$B$29/('Key to Columns'!$B$29+'Key to Columns'!$B$30/F53)+'Key to Columns'!$B$28)</f>
        <v>4</v>
      </c>
      <c r="L53" t="s">
        <v>170</v>
      </c>
      <c r="M53" t="s">
        <v>170</v>
      </c>
      <c r="N53" t="s">
        <v>168</v>
      </c>
      <c r="O53" t="s">
        <v>168</v>
      </c>
    </row>
    <row r="54" spans="1:15" x14ac:dyDescent="0.3">
      <c r="A54">
        <v>2005</v>
      </c>
      <c r="B54" t="s">
        <v>252</v>
      </c>
      <c r="C54" t="s">
        <v>48</v>
      </c>
      <c r="D54" s="3">
        <v>12</v>
      </c>
      <c r="E54" s="4">
        <v>5</v>
      </c>
      <c r="F54">
        <v>1</v>
      </c>
      <c r="G54">
        <v>208</v>
      </c>
      <c r="H54" s="6">
        <f t="shared" si="2"/>
        <v>5.7692307692307692</v>
      </c>
      <c r="I54" s="5">
        <f t="shared" si="3"/>
        <v>17.333333333333332</v>
      </c>
      <c r="J54" s="7">
        <f>IF(F54=0,4,(E54-'Key to Columns'!$B$28)*'Key to Columns'!$B$29/('Key to Columns'!$B$29+'Key to Columns'!$B$30/F54)+'Key to Columns'!$B$28)</f>
        <v>4.4083423742784609</v>
      </c>
      <c r="L54" t="s">
        <v>170</v>
      </c>
      <c r="M54" t="s">
        <v>168</v>
      </c>
      <c r="N54" t="s">
        <v>168</v>
      </c>
      <c r="O54" t="s">
        <v>170</v>
      </c>
    </row>
    <row r="55" spans="1:15" x14ac:dyDescent="0.3">
      <c r="A55">
        <v>2006</v>
      </c>
      <c r="B55" t="s">
        <v>354</v>
      </c>
      <c r="C55" t="s">
        <v>355</v>
      </c>
      <c r="D55" s="3">
        <v>0</v>
      </c>
      <c r="F55">
        <v>0</v>
      </c>
      <c r="G55">
        <v>416</v>
      </c>
      <c r="H55" s="6">
        <f t="shared" ref="H55:H86" si="4">D55/(G55/100)</f>
        <v>0</v>
      </c>
      <c r="I55" s="5" t="e">
        <f t="shared" ref="I55:I76" si="5">G55/D55</f>
        <v>#DIV/0!</v>
      </c>
      <c r="J55" s="7">
        <f>IF(F55=0,4,(E55-'Key to Columns'!$B$28)*'Key to Columns'!$B$29/('Key to Columns'!$B$29+'Key to Columns'!$B$30/F55)+'Key to Columns'!$B$28)</f>
        <v>4</v>
      </c>
      <c r="K55" t="s">
        <v>356</v>
      </c>
      <c r="L55" t="s">
        <v>170</v>
      </c>
      <c r="M55" t="s">
        <v>170</v>
      </c>
      <c r="N55" t="s">
        <v>168</v>
      </c>
      <c r="O55" t="s">
        <v>170</v>
      </c>
    </row>
    <row r="56" spans="1:15" x14ac:dyDescent="0.3">
      <c r="A56">
        <v>2006</v>
      </c>
      <c r="B56" t="s">
        <v>253</v>
      </c>
      <c r="C56" t="s">
        <v>46</v>
      </c>
      <c r="D56" s="3">
        <v>15</v>
      </c>
      <c r="E56" s="4">
        <v>5</v>
      </c>
      <c r="F56">
        <v>4</v>
      </c>
      <c r="G56">
        <v>272</v>
      </c>
      <c r="H56" s="6">
        <f t="shared" si="4"/>
        <v>5.5147058823529411</v>
      </c>
      <c r="I56" s="5">
        <f t="shared" si="5"/>
        <v>18.133333333333333</v>
      </c>
      <c r="J56" s="7">
        <f>IF(F56=0,4,(E56-'Key to Columns'!$B$28)*'Key to Columns'!$B$29/('Key to Columns'!$B$29+'Key to Columns'!$B$30/F56)+'Key to Columns'!$B$28)</f>
        <v>4.5050408356874669</v>
      </c>
      <c r="K56" t="s">
        <v>47</v>
      </c>
      <c r="L56" t="s">
        <v>170</v>
      </c>
      <c r="M56" t="s">
        <v>170</v>
      </c>
      <c r="N56" t="s">
        <v>168</v>
      </c>
      <c r="O56" t="s">
        <v>170</v>
      </c>
    </row>
    <row r="57" spans="1:15" x14ac:dyDescent="0.3">
      <c r="A57">
        <v>2006</v>
      </c>
      <c r="B57" t="s">
        <v>66</v>
      </c>
      <c r="C57" t="s">
        <v>67</v>
      </c>
      <c r="D57" s="3">
        <v>7</v>
      </c>
      <c r="E57" s="4">
        <v>4.4000000000000004</v>
      </c>
      <c r="F57">
        <v>25</v>
      </c>
      <c r="G57">
        <v>184</v>
      </c>
      <c r="H57" s="6">
        <f t="shared" si="4"/>
        <v>3.8043478260869565</v>
      </c>
      <c r="I57" s="5">
        <f t="shared" si="5"/>
        <v>26.285714285714285</v>
      </c>
      <c r="J57" s="7">
        <f>IF(F57=0,4,(E57-'Key to Columns'!$B$28)*'Key to Columns'!$B$29/('Key to Columns'!$B$29+'Key to Columns'!$B$30/F57)+'Key to Columns'!$B$28)</f>
        <v>4.3880094632582232</v>
      </c>
      <c r="L57" t="s">
        <v>170</v>
      </c>
      <c r="M57" t="s">
        <v>168</v>
      </c>
      <c r="N57" t="s">
        <v>168</v>
      </c>
      <c r="O57" t="s">
        <v>170</v>
      </c>
    </row>
    <row r="58" spans="1:15" x14ac:dyDescent="0.3">
      <c r="A58">
        <v>2006</v>
      </c>
      <c r="B58" t="s">
        <v>187</v>
      </c>
      <c r="C58" t="s">
        <v>206</v>
      </c>
      <c r="D58" s="3">
        <v>28</v>
      </c>
      <c r="E58" s="4">
        <v>5</v>
      </c>
      <c r="F58">
        <v>2</v>
      </c>
      <c r="G58">
        <v>304</v>
      </c>
      <c r="H58" s="6">
        <f t="shared" si="4"/>
        <v>9.2105263157894743</v>
      </c>
      <c r="I58" s="5">
        <f t="shared" si="5"/>
        <v>10.857142857142858</v>
      </c>
      <c r="J58" s="7">
        <f>IF(F58=0,4,(E58-'Key to Columns'!$B$28)*'Key to Columns'!$B$29/('Key to Columns'!$B$29+'Key to Columns'!$B$30/F58)+'Key to Columns'!$B$28)</f>
        <v>4.4445166610276639</v>
      </c>
      <c r="L58" t="s">
        <v>170</v>
      </c>
      <c r="M58" t="s">
        <v>170</v>
      </c>
      <c r="N58" t="s">
        <v>170</v>
      </c>
      <c r="O58" t="s">
        <v>168</v>
      </c>
    </row>
    <row r="59" spans="1:15" x14ac:dyDescent="0.3">
      <c r="A59">
        <v>2006</v>
      </c>
      <c r="B59" t="s">
        <v>58</v>
      </c>
      <c r="C59" t="s">
        <v>72</v>
      </c>
      <c r="D59" s="3">
        <v>30</v>
      </c>
      <c r="F59">
        <v>0</v>
      </c>
      <c r="G59">
        <v>181</v>
      </c>
      <c r="H59" s="6">
        <f t="shared" si="4"/>
        <v>16.574585635359117</v>
      </c>
      <c r="I59" s="5">
        <f t="shared" si="5"/>
        <v>6.0333333333333332</v>
      </c>
      <c r="J59" s="7">
        <f>IF(F59=0,4,(E59-'Key to Columns'!$B$28)*'Key to Columns'!$B$29/('Key to Columns'!$B$29+'Key to Columns'!$B$30/F59)+'Key to Columns'!$B$28)</f>
        <v>4</v>
      </c>
      <c r="L59" t="s">
        <v>170</v>
      </c>
      <c r="M59" t="s">
        <v>168</v>
      </c>
      <c r="N59" t="s">
        <v>168</v>
      </c>
      <c r="O59" t="s">
        <v>170</v>
      </c>
    </row>
    <row r="60" spans="1:15" x14ac:dyDescent="0.3">
      <c r="A60">
        <v>2006</v>
      </c>
      <c r="B60" t="s">
        <v>308</v>
      </c>
      <c r="C60" t="s">
        <v>309</v>
      </c>
      <c r="D60" s="3">
        <v>19</v>
      </c>
      <c r="E60" s="4">
        <v>4.9000000000000004</v>
      </c>
      <c r="F60">
        <v>21</v>
      </c>
      <c r="G60">
        <v>304</v>
      </c>
      <c r="H60" s="6">
        <f t="shared" si="4"/>
        <v>6.25</v>
      </c>
      <c r="I60" s="5">
        <f t="shared" si="5"/>
        <v>16</v>
      </c>
      <c r="J60" s="7">
        <f>IF(F60=0,4,(E60-'Key to Columns'!$B$28)*'Key to Columns'!$B$29/('Key to Columns'!$B$29+'Key to Columns'!$B$30/F60)+'Key to Columns'!$B$28)</f>
        <v>4.6836342927464987</v>
      </c>
      <c r="L60" t="s">
        <v>168</v>
      </c>
      <c r="M60" t="s">
        <v>170</v>
      </c>
      <c r="N60" t="s">
        <v>168</v>
      </c>
      <c r="O60" t="s">
        <v>170</v>
      </c>
    </row>
    <row r="61" spans="1:15" x14ac:dyDescent="0.3">
      <c r="A61">
        <v>2007</v>
      </c>
      <c r="B61" t="s">
        <v>134</v>
      </c>
      <c r="C61" t="s">
        <v>135</v>
      </c>
      <c r="D61" s="3">
        <v>68</v>
      </c>
      <c r="F61">
        <v>0</v>
      </c>
      <c r="G61">
        <v>244</v>
      </c>
      <c r="H61" s="6">
        <f t="shared" si="4"/>
        <v>27.868852459016395</v>
      </c>
      <c r="I61" s="5">
        <f t="shared" si="5"/>
        <v>3.5882352941176472</v>
      </c>
      <c r="J61" s="7">
        <f>IF(F61=0,4,(E61-'Key to Columns'!$B$28)*'Key to Columns'!$B$29/('Key to Columns'!$B$29+'Key to Columns'!$B$30/F61)+'Key to Columns'!$B$28)</f>
        <v>4</v>
      </c>
      <c r="L61" t="s">
        <v>170</v>
      </c>
      <c r="M61" t="s">
        <v>170</v>
      </c>
      <c r="N61" t="s">
        <v>168</v>
      </c>
      <c r="O61" t="s">
        <v>170</v>
      </c>
    </row>
    <row r="62" spans="1:15" x14ac:dyDescent="0.3">
      <c r="A62">
        <v>2007</v>
      </c>
      <c r="B62" t="s">
        <v>305</v>
      </c>
      <c r="C62" t="s">
        <v>136</v>
      </c>
      <c r="D62" s="3">
        <v>28</v>
      </c>
      <c r="E62" s="4">
        <v>3.9</v>
      </c>
      <c r="F62">
        <v>7</v>
      </c>
      <c r="G62">
        <v>328</v>
      </c>
      <c r="H62" s="6">
        <f t="shared" si="4"/>
        <v>8.536585365853659</v>
      </c>
      <c r="I62" s="5">
        <f t="shared" si="5"/>
        <v>11.714285714285714</v>
      </c>
      <c r="J62" s="7">
        <f>IF(F62=0,4,(E62-'Key to Columns'!$B$28)*'Key to Columns'!$B$29/('Key to Columns'!$B$29+'Key to Columns'!$B$30/F62)+'Key to Columns'!$B$28)</f>
        <v>4.2140127882676612</v>
      </c>
      <c r="L62" t="s">
        <v>168</v>
      </c>
      <c r="M62" t="s">
        <v>170</v>
      </c>
      <c r="N62" t="s">
        <v>168</v>
      </c>
      <c r="O62" t="s">
        <v>170</v>
      </c>
    </row>
    <row r="63" spans="1:15" x14ac:dyDescent="0.3">
      <c r="A63">
        <v>2007</v>
      </c>
      <c r="B63" t="s">
        <v>63</v>
      </c>
      <c r="C63" t="s">
        <v>64</v>
      </c>
      <c r="D63" s="3">
        <v>30</v>
      </c>
      <c r="E63" s="4">
        <v>5</v>
      </c>
      <c r="F63">
        <v>1</v>
      </c>
      <c r="G63">
        <v>376</v>
      </c>
      <c r="H63" s="6">
        <f t="shared" si="4"/>
        <v>7.9787234042553195</v>
      </c>
      <c r="I63" s="5">
        <f t="shared" si="5"/>
        <v>12.533333333333333</v>
      </c>
      <c r="J63" s="7">
        <f>IF(F63=0,4,(E63-'Key to Columns'!$B$28)*'Key to Columns'!$B$29/('Key to Columns'!$B$29+'Key to Columns'!$B$30/F63)+'Key to Columns'!$B$28)</f>
        <v>4.4083423742784609</v>
      </c>
      <c r="L63" t="s">
        <v>170</v>
      </c>
      <c r="M63" t="s">
        <v>168</v>
      </c>
      <c r="N63" t="s">
        <v>168</v>
      </c>
      <c r="O63" t="s">
        <v>170</v>
      </c>
    </row>
    <row r="64" spans="1:15" x14ac:dyDescent="0.3">
      <c r="A64">
        <v>2008</v>
      </c>
      <c r="B64" t="s">
        <v>254</v>
      </c>
      <c r="C64" t="s">
        <v>133</v>
      </c>
      <c r="D64" s="3">
        <v>21</v>
      </c>
      <c r="E64" s="4">
        <v>5</v>
      </c>
      <c r="F64">
        <v>3</v>
      </c>
      <c r="G64">
        <v>112</v>
      </c>
      <c r="H64" s="6">
        <f t="shared" si="4"/>
        <v>18.749999999999996</v>
      </c>
      <c r="I64" s="5">
        <f t="shared" si="5"/>
        <v>5.333333333333333</v>
      </c>
      <c r="J64" s="7">
        <f>IF(F64=0,4,(E64-'Key to Columns'!$B$28)*'Key to Columns'!$B$29/('Key to Columns'!$B$29+'Key to Columns'!$B$30/F64)+'Key to Columns'!$B$28)</f>
        <v>4.4765223829243288</v>
      </c>
      <c r="K64" t="s">
        <v>127</v>
      </c>
      <c r="L64" t="s">
        <v>168</v>
      </c>
      <c r="M64" t="s">
        <v>170</v>
      </c>
      <c r="N64" t="s">
        <v>168</v>
      </c>
      <c r="O64" t="s">
        <v>168</v>
      </c>
    </row>
    <row r="65" spans="1:15" x14ac:dyDescent="0.3">
      <c r="A65">
        <v>2008</v>
      </c>
      <c r="B65" t="s">
        <v>103</v>
      </c>
      <c r="C65" t="s">
        <v>104</v>
      </c>
      <c r="D65" s="3">
        <v>30</v>
      </c>
      <c r="E65" s="4">
        <v>5</v>
      </c>
      <c r="F65">
        <v>1</v>
      </c>
      <c r="G65">
        <v>350</v>
      </c>
      <c r="H65" s="6">
        <f t="shared" si="4"/>
        <v>8.5714285714285712</v>
      </c>
      <c r="I65" s="5">
        <f t="shared" si="5"/>
        <v>11.666666666666666</v>
      </c>
      <c r="J65" s="7">
        <f>IF(F65=0,4,(E65-'Key to Columns'!$B$28)*'Key to Columns'!$B$29/('Key to Columns'!$B$29+'Key to Columns'!$B$30/F65)+'Key to Columns'!$B$28)</f>
        <v>4.4083423742784609</v>
      </c>
      <c r="K65" t="s">
        <v>21</v>
      </c>
      <c r="L65" t="s">
        <v>170</v>
      </c>
      <c r="M65" t="s">
        <v>170</v>
      </c>
      <c r="N65" t="s">
        <v>168</v>
      </c>
      <c r="O65" t="s">
        <v>168</v>
      </c>
    </row>
    <row r="66" spans="1:15" x14ac:dyDescent="0.3">
      <c r="A66">
        <v>2008</v>
      </c>
      <c r="B66" t="s">
        <v>44</v>
      </c>
      <c r="C66" t="s">
        <v>45</v>
      </c>
      <c r="D66" s="3">
        <v>17</v>
      </c>
      <c r="F66">
        <v>0</v>
      </c>
      <c r="G66">
        <v>312</v>
      </c>
      <c r="H66" s="6">
        <f t="shared" si="4"/>
        <v>5.4487179487179489</v>
      </c>
      <c r="I66" s="5">
        <f t="shared" si="5"/>
        <v>18.352941176470587</v>
      </c>
      <c r="J66" s="7">
        <f>IF(F66=0,4,(E66-'Key to Columns'!$B$28)*'Key to Columns'!$B$29/('Key to Columns'!$B$29+'Key to Columns'!$B$30/F66)+'Key to Columns'!$B$28)</f>
        <v>4</v>
      </c>
      <c r="L66" t="s">
        <v>170</v>
      </c>
      <c r="M66" t="s">
        <v>168</v>
      </c>
      <c r="N66" t="s">
        <v>168</v>
      </c>
      <c r="O66" t="s">
        <v>170</v>
      </c>
    </row>
    <row r="67" spans="1:15" x14ac:dyDescent="0.3">
      <c r="A67">
        <v>2008</v>
      </c>
      <c r="B67" t="s">
        <v>250</v>
      </c>
      <c r="C67" t="s">
        <v>104</v>
      </c>
      <c r="D67" s="3">
        <v>12</v>
      </c>
      <c r="E67" s="4">
        <v>5</v>
      </c>
      <c r="F67">
        <v>1</v>
      </c>
      <c r="G67">
        <v>313</v>
      </c>
      <c r="H67" s="6">
        <f t="shared" si="4"/>
        <v>3.8338658146964857</v>
      </c>
      <c r="I67" s="5">
        <f t="shared" si="5"/>
        <v>26.083333333333332</v>
      </c>
      <c r="J67" s="7">
        <f>IF(F67=0,4,(E67-'Key to Columns'!$B$28)*'Key to Columns'!$B$29/('Key to Columns'!$B$29+'Key to Columns'!$B$30/F67)+'Key to Columns'!$B$28)</f>
        <v>4.4083423742784609</v>
      </c>
      <c r="K67" t="s">
        <v>119</v>
      </c>
      <c r="L67" t="s">
        <v>170</v>
      </c>
      <c r="M67" t="s">
        <v>170</v>
      </c>
      <c r="N67" t="s">
        <v>168</v>
      </c>
      <c r="O67" t="s">
        <v>168</v>
      </c>
    </row>
    <row r="68" spans="1:15" x14ac:dyDescent="0.3">
      <c r="A68">
        <v>2009</v>
      </c>
      <c r="B68" t="s">
        <v>97</v>
      </c>
      <c r="C68" t="s">
        <v>98</v>
      </c>
      <c r="D68" s="3">
        <v>25</v>
      </c>
      <c r="E68" s="4">
        <v>4.7</v>
      </c>
      <c r="F68">
        <v>4</v>
      </c>
      <c r="G68">
        <v>300</v>
      </c>
      <c r="H68" s="6">
        <f t="shared" si="4"/>
        <v>8.3333333333333339</v>
      </c>
      <c r="I68" s="5">
        <f t="shared" si="5"/>
        <v>12</v>
      </c>
      <c r="J68" s="7">
        <f>IF(F68=0,4,(E68-'Key to Columns'!$B$28)*'Key to Columns'!$B$29/('Key to Columns'!$B$29+'Key to Columns'!$B$30/F68)+'Key to Columns'!$B$28)</f>
        <v>4.4396662290195783</v>
      </c>
      <c r="L68" t="s">
        <v>170</v>
      </c>
      <c r="M68" t="s">
        <v>170</v>
      </c>
      <c r="N68" t="s">
        <v>168</v>
      </c>
      <c r="O68" t="s">
        <v>168</v>
      </c>
    </row>
    <row r="69" spans="1:15" x14ac:dyDescent="0.3">
      <c r="A69">
        <v>2009</v>
      </c>
      <c r="B69" t="s">
        <v>399</v>
      </c>
      <c r="C69" t="s">
        <v>400</v>
      </c>
      <c r="D69" s="3">
        <v>38</v>
      </c>
      <c r="F69">
        <v>0</v>
      </c>
      <c r="G69">
        <v>264</v>
      </c>
      <c r="H69" s="6">
        <f t="shared" si="4"/>
        <v>14.393939393939393</v>
      </c>
      <c r="I69" s="5">
        <f t="shared" si="5"/>
        <v>6.9473684210526319</v>
      </c>
      <c r="J69" s="7">
        <f>IF(F69=0,4,(E69-'Key to Columns'!$B$28)*'Key to Columns'!$B$29/('Key to Columns'!$B$29+'Key to Columns'!$B$30/F69)+'Key to Columns'!$B$28)</f>
        <v>4</v>
      </c>
      <c r="K69" t="s">
        <v>54</v>
      </c>
      <c r="L69" t="s">
        <v>170</v>
      </c>
      <c r="M69" t="s">
        <v>168</v>
      </c>
      <c r="N69" t="s">
        <v>168</v>
      </c>
      <c r="O69" t="s">
        <v>170</v>
      </c>
    </row>
    <row r="70" spans="1:15" x14ac:dyDescent="0.3">
      <c r="A70">
        <v>2010</v>
      </c>
      <c r="B70" t="s">
        <v>247</v>
      </c>
      <c r="C70" t="s">
        <v>166</v>
      </c>
      <c r="D70" s="3">
        <v>17</v>
      </c>
      <c r="E70" s="4">
        <v>4.5</v>
      </c>
      <c r="F70">
        <v>24</v>
      </c>
      <c r="G70">
        <v>326</v>
      </c>
      <c r="H70" s="6">
        <f t="shared" si="4"/>
        <v>5.2147239263803682</v>
      </c>
      <c r="I70" s="5">
        <f t="shared" si="5"/>
        <v>19.176470588235293</v>
      </c>
      <c r="J70" s="7">
        <f>IF(F70=0,4,(E70-'Key to Columns'!$B$28)*'Key to Columns'!$B$29/('Key to Columns'!$B$29+'Key to Columns'!$B$30/F70)+'Key to Columns'!$B$28)</f>
        <v>4.4502689524517747</v>
      </c>
      <c r="L70" t="s">
        <v>168</v>
      </c>
      <c r="M70" t="s">
        <v>170</v>
      </c>
      <c r="N70" t="s">
        <v>168</v>
      </c>
      <c r="O70" t="s">
        <v>170</v>
      </c>
    </row>
    <row r="71" spans="1:15" x14ac:dyDescent="0.3">
      <c r="A71">
        <v>2011</v>
      </c>
      <c r="B71" t="s">
        <v>120</v>
      </c>
      <c r="C71" t="s">
        <v>124</v>
      </c>
      <c r="D71" s="3">
        <v>18</v>
      </c>
      <c r="F71">
        <v>0</v>
      </c>
      <c r="G71">
        <v>160</v>
      </c>
      <c r="H71" s="6">
        <f t="shared" si="4"/>
        <v>11.25</v>
      </c>
      <c r="I71" s="5">
        <f t="shared" si="5"/>
        <v>8.8888888888888893</v>
      </c>
      <c r="J71" s="7">
        <f>IF(F71=0,4,(E71-'Key to Columns'!$B$28)*'Key to Columns'!$B$29/('Key to Columns'!$B$29+'Key to Columns'!$B$30/F71)+'Key to Columns'!$B$28)</f>
        <v>4</v>
      </c>
      <c r="K71" t="s">
        <v>125</v>
      </c>
      <c r="L71" t="s">
        <v>170</v>
      </c>
      <c r="M71" t="s">
        <v>170</v>
      </c>
      <c r="N71" t="s">
        <v>168</v>
      </c>
      <c r="O71" t="s">
        <v>170</v>
      </c>
    </row>
    <row r="72" spans="1:15" x14ac:dyDescent="0.3">
      <c r="A72">
        <v>2011</v>
      </c>
      <c r="B72" t="s">
        <v>392</v>
      </c>
      <c r="C72" t="s">
        <v>393</v>
      </c>
      <c r="D72" s="3">
        <v>15</v>
      </c>
      <c r="E72" s="4">
        <v>5</v>
      </c>
      <c r="F72">
        <v>3</v>
      </c>
      <c r="G72">
        <v>272</v>
      </c>
      <c r="H72" s="6">
        <f t="shared" si="4"/>
        <v>5.5147058823529411</v>
      </c>
      <c r="I72" s="5">
        <f t="shared" si="5"/>
        <v>18.133333333333333</v>
      </c>
      <c r="J72" s="7">
        <f>IF(F72=0,4,(E72-'Key to Columns'!$B$28)*'Key to Columns'!$B$29/('Key to Columns'!$B$29+'Key to Columns'!$B$30/F72)+'Key to Columns'!$B$28)</f>
        <v>4.4765223829243288</v>
      </c>
      <c r="L72" t="s">
        <v>170</v>
      </c>
      <c r="M72" t="s">
        <v>168</v>
      </c>
      <c r="N72" t="s">
        <v>168</v>
      </c>
      <c r="O72" t="s">
        <v>170</v>
      </c>
    </row>
    <row r="73" spans="1:15" x14ac:dyDescent="0.3">
      <c r="A73">
        <v>2011</v>
      </c>
      <c r="B73" t="s">
        <v>426</v>
      </c>
      <c r="C73" t="s">
        <v>427</v>
      </c>
      <c r="D73" s="3">
        <v>0</v>
      </c>
      <c r="F73">
        <v>0</v>
      </c>
      <c r="G73">
        <v>98</v>
      </c>
      <c r="H73" s="6">
        <f t="shared" si="4"/>
        <v>0</v>
      </c>
      <c r="I73" s="5" t="e">
        <f t="shared" si="5"/>
        <v>#DIV/0!</v>
      </c>
      <c r="J73" s="7">
        <f>IF(F73=0,4,(E73-'Key to Columns'!$B$28)*'Key to Columns'!$B$29/('Key to Columns'!$B$29+'Key to Columns'!$B$30/F73)+'Key to Columns'!$B$28)</f>
        <v>4</v>
      </c>
      <c r="K73" t="s">
        <v>428</v>
      </c>
      <c r="L73" t="s">
        <v>170</v>
      </c>
      <c r="M73" t="s">
        <v>170</v>
      </c>
      <c r="N73" t="s">
        <v>168</v>
      </c>
      <c r="O73" t="s">
        <v>170</v>
      </c>
    </row>
    <row r="74" spans="1:15" x14ac:dyDescent="0.3">
      <c r="A74">
        <v>2011</v>
      </c>
      <c r="B74" t="s">
        <v>238</v>
      </c>
      <c r="C74" t="s">
        <v>43</v>
      </c>
      <c r="D74" s="3">
        <v>10</v>
      </c>
      <c r="E74" s="4">
        <v>4.2</v>
      </c>
      <c r="F74">
        <v>12</v>
      </c>
      <c r="G74">
        <v>254</v>
      </c>
      <c r="H74" s="6">
        <f t="shared" si="4"/>
        <v>3.9370078740157481</v>
      </c>
      <c r="I74" s="5">
        <f t="shared" si="5"/>
        <v>25.4</v>
      </c>
      <c r="J74" s="7">
        <f>IF(F74=0,4,(E74-'Key to Columns'!$B$28)*'Key to Columns'!$B$29/('Key to Columns'!$B$29+'Key to Columns'!$B$30/F74)+'Key to Columns'!$B$28)</f>
        <v>4.2910333998482821</v>
      </c>
      <c r="L74" t="s">
        <v>170</v>
      </c>
      <c r="M74" t="s">
        <v>168</v>
      </c>
      <c r="N74" t="s">
        <v>168</v>
      </c>
      <c r="O74" t="s">
        <v>170</v>
      </c>
    </row>
    <row r="75" spans="1:15" x14ac:dyDescent="0.3">
      <c r="A75">
        <v>2011</v>
      </c>
      <c r="B75" t="s">
        <v>41</v>
      </c>
      <c r="C75" t="s">
        <v>42</v>
      </c>
      <c r="D75" s="3">
        <v>124</v>
      </c>
      <c r="E75" s="4">
        <v>4</v>
      </c>
      <c r="F75">
        <v>1</v>
      </c>
      <c r="G75">
        <v>212</v>
      </c>
      <c r="H75" s="6">
        <f t="shared" si="4"/>
        <v>58.490566037735846</v>
      </c>
      <c r="I75" s="5">
        <f t="shared" si="5"/>
        <v>1.7096774193548387</v>
      </c>
      <c r="J75" s="7">
        <f>IF(F75=0,4,(E75-'Key to Columns'!$B$28)*'Key to Columns'!$B$29/('Key to Columns'!$B$29+'Key to Columns'!$B$30/F75)+'Key to Columns'!$B$28)</f>
        <v>4.34322019290732</v>
      </c>
      <c r="L75" t="s">
        <v>170</v>
      </c>
      <c r="M75" t="s">
        <v>170</v>
      </c>
      <c r="N75" t="s">
        <v>168</v>
      </c>
      <c r="O75" t="s">
        <v>170</v>
      </c>
    </row>
    <row r="76" spans="1:15" x14ac:dyDescent="0.3">
      <c r="A76">
        <v>2011</v>
      </c>
      <c r="B76" t="s">
        <v>188</v>
      </c>
      <c r="C76" t="s">
        <v>207</v>
      </c>
      <c r="D76" s="3">
        <v>30</v>
      </c>
      <c r="E76" s="4">
        <v>4.4000000000000004</v>
      </c>
      <c r="F76">
        <v>14</v>
      </c>
      <c r="G76">
        <v>266</v>
      </c>
      <c r="H76" s="6">
        <f t="shared" si="4"/>
        <v>11.278195488721805</v>
      </c>
      <c r="I76" s="5">
        <f t="shared" si="5"/>
        <v>8.8666666666666671</v>
      </c>
      <c r="J76" s="7">
        <f>IF(F76=0,4,(E76-'Key to Columns'!$B$28)*'Key to Columns'!$B$29/('Key to Columns'!$B$29+'Key to Columns'!$B$30/F76)+'Key to Columns'!$B$28)</f>
        <v>4.3833579939925418</v>
      </c>
      <c r="L76" t="s">
        <v>170</v>
      </c>
      <c r="M76" t="s">
        <v>170</v>
      </c>
      <c r="N76" t="s">
        <v>170</v>
      </c>
      <c r="O76" t="s">
        <v>168</v>
      </c>
    </row>
    <row r="77" spans="1:15" x14ac:dyDescent="0.3">
      <c r="A77">
        <v>2011</v>
      </c>
      <c r="B77" t="s">
        <v>269</v>
      </c>
      <c r="C77" t="s">
        <v>232</v>
      </c>
      <c r="D77" s="3">
        <v>0</v>
      </c>
      <c r="F77">
        <v>0</v>
      </c>
      <c r="G77">
        <v>228</v>
      </c>
      <c r="J77" s="7">
        <f>IF(F77=0,4,(E77-'Key to Columns'!$B$28)*'Key to Columns'!$B$29/('Key to Columns'!$B$29+'Key to Columns'!$B$30/F77)+'Key to Columns'!$B$28)</f>
        <v>4</v>
      </c>
      <c r="K77" t="s">
        <v>266</v>
      </c>
      <c r="L77" t="s">
        <v>170</v>
      </c>
      <c r="M77" t="s">
        <v>170</v>
      </c>
      <c r="N77" t="s">
        <v>168</v>
      </c>
      <c r="O77" t="s">
        <v>170</v>
      </c>
    </row>
    <row r="78" spans="1:15" x14ac:dyDescent="0.3">
      <c r="A78">
        <v>2011</v>
      </c>
      <c r="B78" t="s">
        <v>189</v>
      </c>
      <c r="C78" t="s">
        <v>137</v>
      </c>
      <c r="D78" s="3">
        <v>30</v>
      </c>
      <c r="F78">
        <v>0</v>
      </c>
      <c r="G78">
        <v>250</v>
      </c>
      <c r="H78" s="6">
        <f t="shared" ref="H78:H114" si="6">D78/(G78/100)</f>
        <v>12</v>
      </c>
      <c r="I78" s="5">
        <f t="shared" ref="I78:I114" si="7">G78/D78</f>
        <v>8.3333333333333339</v>
      </c>
      <c r="J78" s="7">
        <f>IF(F78=0,4,(E78-'Key to Columns'!$B$28)*'Key to Columns'!$B$29/('Key to Columns'!$B$29+'Key to Columns'!$B$30/F78)+'Key to Columns'!$B$28)</f>
        <v>4</v>
      </c>
      <c r="K78" t="s">
        <v>358</v>
      </c>
      <c r="L78" t="s">
        <v>170</v>
      </c>
      <c r="M78" t="s">
        <v>170</v>
      </c>
      <c r="N78" t="s">
        <v>168</v>
      </c>
      <c r="O78" t="s">
        <v>168</v>
      </c>
    </row>
    <row r="79" spans="1:15" x14ac:dyDescent="0.3">
      <c r="A79">
        <v>2011</v>
      </c>
      <c r="B79" t="s">
        <v>189</v>
      </c>
      <c r="C79" t="s">
        <v>462</v>
      </c>
      <c r="D79" s="3">
        <v>77</v>
      </c>
      <c r="E79" s="4">
        <v>5</v>
      </c>
      <c r="F79">
        <v>4</v>
      </c>
      <c r="G79">
        <v>207</v>
      </c>
      <c r="H79" s="6">
        <f t="shared" si="6"/>
        <v>37.198067632850247</v>
      </c>
      <c r="I79" s="5">
        <f t="shared" si="7"/>
        <v>2.6883116883116882</v>
      </c>
      <c r="J79" s="7">
        <f>IF(F79=0,4,(E79-'Key to Columns'!$B$28)*'Key to Columns'!$B$29/('Key to Columns'!$B$29+'Key to Columns'!$B$30/F79)+'Key to Columns'!$B$28)</f>
        <v>4.5050408356874669</v>
      </c>
      <c r="L79" t="s">
        <v>170</v>
      </c>
      <c r="M79" t="s">
        <v>170</v>
      </c>
      <c r="N79" t="s">
        <v>170</v>
      </c>
      <c r="O79" t="s">
        <v>168</v>
      </c>
    </row>
    <row r="80" spans="1:15" x14ac:dyDescent="0.3">
      <c r="A80">
        <v>2011</v>
      </c>
      <c r="B80" t="s">
        <v>294</v>
      </c>
      <c r="C80" t="s">
        <v>367</v>
      </c>
      <c r="D80" s="3">
        <v>30</v>
      </c>
      <c r="E80" s="4">
        <v>4.5999999999999996</v>
      </c>
      <c r="F80">
        <v>16</v>
      </c>
      <c r="G80">
        <v>256</v>
      </c>
      <c r="H80" s="6">
        <f t="shared" si="6"/>
        <v>11.71875</v>
      </c>
      <c r="I80" s="5">
        <f t="shared" si="7"/>
        <v>8.5333333333333332</v>
      </c>
      <c r="J80" s="7">
        <f>IF(F80=0,4,(E80-'Key to Columns'!$B$28)*'Key to Columns'!$B$29/('Key to Columns'!$B$29+'Key to Columns'!$B$30/F80)+'Key to Columns'!$B$28)</f>
        <v>4.4898710568653772</v>
      </c>
      <c r="L80" t="s">
        <v>168</v>
      </c>
      <c r="M80" t="s">
        <v>170</v>
      </c>
      <c r="N80" t="s">
        <v>168</v>
      </c>
      <c r="O80" t="s">
        <v>170</v>
      </c>
    </row>
    <row r="81" spans="1:15" x14ac:dyDescent="0.3">
      <c r="A81">
        <v>2012</v>
      </c>
      <c r="B81" t="s">
        <v>89</v>
      </c>
      <c r="C81" t="s">
        <v>90</v>
      </c>
      <c r="D81" s="3">
        <v>35</v>
      </c>
      <c r="E81" s="4">
        <v>4.5</v>
      </c>
      <c r="F81">
        <v>5</v>
      </c>
      <c r="H81" s="6" t="e">
        <f t="shared" si="6"/>
        <v>#DIV/0!</v>
      </c>
      <c r="I81" s="5">
        <f t="shared" si="7"/>
        <v>0</v>
      </c>
      <c r="J81" s="7">
        <f>IF(F81=0,4,(E81-'Key to Columns'!$B$28)*'Key to Columns'!$B$29/('Key to Columns'!$B$29+'Key to Columns'!$B$30/F81)+'Key to Columns'!$B$28)</f>
        <v>4.4014519416987588</v>
      </c>
      <c r="K81" t="s">
        <v>91</v>
      </c>
      <c r="L81" t="s">
        <v>170</v>
      </c>
      <c r="M81" t="s">
        <v>168</v>
      </c>
      <c r="N81" t="s">
        <v>168</v>
      </c>
      <c r="O81" t="s">
        <v>170</v>
      </c>
    </row>
    <row r="82" spans="1:15" x14ac:dyDescent="0.3">
      <c r="A82">
        <v>2012</v>
      </c>
      <c r="B82" t="s">
        <v>248</v>
      </c>
      <c r="C82" t="s">
        <v>82</v>
      </c>
      <c r="D82" s="3">
        <v>19</v>
      </c>
      <c r="E82" s="4">
        <v>4.5</v>
      </c>
      <c r="F82">
        <v>5</v>
      </c>
      <c r="G82">
        <v>288</v>
      </c>
      <c r="H82" s="6">
        <f t="shared" si="6"/>
        <v>6.5972222222222223</v>
      </c>
      <c r="I82" s="5">
        <f t="shared" si="7"/>
        <v>15.157894736842104</v>
      </c>
      <c r="J82" s="7">
        <f>IF(F82=0,4,(E82-'Key to Columns'!$B$28)*'Key to Columns'!$B$29/('Key to Columns'!$B$29+'Key to Columns'!$B$30/F82)+'Key to Columns'!$B$28)</f>
        <v>4.4014519416987588</v>
      </c>
      <c r="L82" t="s">
        <v>170</v>
      </c>
      <c r="M82" t="s">
        <v>168</v>
      </c>
      <c r="N82" t="s">
        <v>168</v>
      </c>
      <c r="O82" t="s">
        <v>170</v>
      </c>
    </row>
    <row r="83" spans="1:15" x14ac:dyDescent="0.3">
      <c r="A83">
        <v>2013</v>
      </c>
      <c r="B83" t="s">
        <v>158</v>
      </c>
      <c r="C83" t="s">
        <v>159</v>
      </c>
      <c r="D83" s="3">
        <v>27</v>
      </c>
      <c r="E83" s="4">
        <v>4.5</v>
      </c>
      <c r="F83">
        <v>4</v>
      </c>
      <c r="G83">
        <v>256</v>
      </c>
      <c r="H83" s="6">
        <f t="shared" si="6"/>
        <v>10.546875</v>
      </c>
      <c r="I83" s="5">
        <f t="shared" si="7"/>
        <v>9.481481481481481</v>
      </c>
      <c r="J83" s="7">
        <f>IF(F83=0,4,(E83-'Key to Columns'!$B$28)*'Key to Columns'!$B$29/('Key to Columns'!$B$29+'Key to Columns'!$B$30/F83)+'Key to Columns'!$B$28)</f>
        <v>4.3960831579076523</v>
      </c>
      <c r="K83" t="s">
        <v>160</v>
      </c>
      <c r="L83" t="s">
        <v>170</v>
      </c>
      <c r="M83" t="s">
        <v>168</v>
      </c>
      <c r="N83" t="s">
        <v>168</v>
      </c>
      <c r="O83" t="s">
        <v>170</v>
      </c>
    </row>
    <row r="84" spans="1:15" x14ac:dyDescent="0.3">
      <c r="A84">
        <v>2013</v>
      </c>
      <c r="B84" t="s">
        <v>39</v>
      </c>
      <c r="C84" t="s">
        <v>40</v>
      </c>
      <c r="D84" s="3">
        <v>55</v>
      </c>
      <c r="E84" s="4">
        <v>5</v>
      </c>
      <c r="F84">
        <v>1</v>
      </c>
      <c r="G84">
        <v>206</v>
      </c>
      <c r="H84" s="6">
        <f t="shared" si="6"/>
        <v>26.699029126213592</v>
      </c>
      <c r="I84" s="5">
        <f t="shared" si="7"/>
        <v>3.7454545454545456</v>
      </c>
      <c r="J84" s="7">
        <f>IF(F84=0,4,(E84-'Key to Columns'!$B$28)*'Key to Columns'!$B$29/('Key to Columns'!$B$29+'Key to Columns'!$B$30/F84)+'Key to Columns'!$B$28)</f>
        <v>4.4083423742784609</v>
      </c>
      <c r="K84" t="s">
        <v>357</v>
      </c>
      <c r="L84" t="s">
        <v>170</v>
      </c>
      <c r="M84" t="s">
        <v>170</v>
      </c>
      <c r="N84" t="s">
        <v>168</v>
      </c>
      <c r="O84" t="s">
        <v>170</v>
      </c>
    </row>
    <row r="85" spans="1:15" x14ac:dyDescent="0.3">
      <c r="A85">
        <v>2013</v>
      </c>
      <c r="B85" t="s">
        <v>190</v>
      </c>
      <c r="C85" t="s">
        <v>208</v>
      </c>
      <c r="D85" s="3">
        <v>22</v>
      </c>
      <c r="F85">
        <v>0</v>
      </c>
      <c r="G85">
        <v>522</v>
      </c>
      <c r="H85" s="6">
        <f t="shared" si="6"/>
        <v>4.2145593869731801</v>
      </c>
      <c r="I85" s="5">
        <f t="shared" si="7"/>
        <v>23.727272727272727</v>
      </c>
      <c r="J85" s="7">
        <f>IF(F85=0,4,(E85-'Key to Columns'!$B$28)*'Key to Columns'!$B$29/('Key to Columns'!$B$29+'Key to Columns'!$B$30/F85)+'Key to Columns'!$B$28)</f>
        <v>4</v>
      </c>
      <c r="L85" t="s">
        <v>170</v>
      </c>
      <c r="M85" t="s">
        <v>170</v>
      </c>
      <c r="N85" t="s">
        <v>170</v>
      </c>
      <c r="O85" t="s">
        <v>168</v>
      </c>
    </row>
    <row r="86" spans="1:15" x14ac:dyDescent="0.3">
      <c r="A86">
        <v>2013</v>
      </c>
      <c r="B86" t="s">
        <v>249</v>
      </c>
      <c r="C86" t="s">
        <v>65</v>
      </c>
      <c r="D86" s="3">
        <v>45</v>
      </c>
      <c r="E86" s="4">
        <v>4.5</v>
      </c>
      <c r="F86">
        <v>2</v>
      </c>
      <c r="G86">
        <v>204</v>
      </c>
      <c r="H86" s="6">
        <f t="shared" si="6"/>
        <v>22.058823529411764</v>
      </c>
      <c r="I86" s="5">
        <f t="shared" si="7"/>
        <v>4.5333333333333332</v>
      </c>
      <c r="J86" s="7">
        <f>IF(F86=0,4,(E86-'Key to Columns'!$B$28)*'Key to Columns'!$B$29/('Key to Columns'!$B$29+'Key to Columns'!$B$30/F86)+'Key to Columns'!$B$28)</f>
        <v>4.3833760871948027</v>
      </c>
      <c r="K86" t="s">
        <v>47</v>
      </c>
      <c r="L86" t="s">
        <v>170</v>
      </c>
      <c r="M86" t="s">
        <v>168</v>
      </c>
      <c r="N86" t="s">
        <v>168</v>
      </c>
      <c r="O86" t="s">
        <v>170</v>
      </c>
    </row>
    <row r="87" spans="1:15" x14ac:dyDescent="0.3">
      <c r="A87">
        <v>2014</v>
      </c>
      <c r="B87" t="s">
        <v>191</v>
      </c>
      <c r="C87" t="s">
        <v>209</v>
      </c>
      <c r="D87" s="3">
        <v>9</v>
      </c>
      <c r="E87" s="4">
        <v>4.3</v>
      </c>
      <c r="F87">
        <v>108</v>
      </c>
      <c r="G87">
        <v>129</v>
      </c>
      <c r="H87" s="6">
        <f t="shared" si="6"/>
        <v>6.9767441860465116</v>
      </c>
      <c r="I87" s="5">
        <f t="shared" si="7"/>
        <v>14.333333333333334</v>
      </c>
      <c r="J87" s="7">
        <f>IF(F87=0,4,(E87-'Key to Columns'!$B$28)*'Key to Columns'!$B$29/('Key to Columns'!$B$29+'Key to Columns'!$B$30/F87)+'Key to Columns'!$B$28)</f>
        <v>4.3078760377967651</v>
      </c>
      <c r="L87" t="s">
        <v>170</v>
      </c>
      <c r="M87" t="s">
        <v>170</v>
      </c>
      <c r="N87" t="s">
        <v>170</v>
      </c>
      <c r="O87" t="s">
        <v>168</v>
      </c>
    </row>
    <row r="88" spans="1:15" x14ac:dyDescent="0.3">
      <c r="A88">
        <v>2014</v>
      </c>
      <c r="B88" t="s">
        <v>365</v>
      </c>
      <c r="C88" t="s">
        <v>366</v>
      </c>
      <c r="D88" s="3">
        <v>99</v>
      </c>
      <c r="F88">
        <v>0</v>
      </c>
      <c r="G88">
        <v>247</v>
      </c>
      <c r="H88" s="6">
        <f t="shared" si="6"/>
        <v>40.080971659919022</v>
      </c>
      <c r="I88" s="5">
        <f t="shared" si="7"/>
        <v>2.4949494949494948</v>
      </c>
      <c r="J88" s="7">
        <f>IF(F88=0,4,(E88-'Key to Columns'!$B$28)*'Key to Columns'!$B$29/('Key to Columns'!$B$29+'Key to Columns'!$B$30/F88)+'Key to Columns'!$B$28)</f>
        <v>4</v>
      </c>
      <c r="K88" t="s">
        <v>47</v>
      </c>
      <c r="L88" t="s">
        <v>170</v>
      </c>
      <c r="M88" t="s">
        <v>170</v>
      </c>
      <c r="N88" t="s">
        <v>168</v>
      </c>
      <c r="O88" t="s">
        <v>170</v>
      </c>
    </row>
    <row r="89" spans="1:15" x14ac:dyDescent="0.3">
      <c r="A89">
        <v>2014</v>
      </c>
      <c r="B89" t="s">
        <v>120</v>
      </c>
      <c r="C89" t="s">
        <v>121</v>
      </c>
      <c r="D89" s="3">
        <v>3</v>
      </c>
      <c r="E89" s="4">
        <v>4.3</v>
      </c>
      <c r="F89">
        <v>4</v>
      </c>
      <c r="G89">
        <v>258</v>
      </c>
      <c r="H89" s="6">
        <f t="shared" si="6"/>
        <v>1.1627906976744187</v>
      </c>
      <c r="I89" s="5">
        <f t="shared" si="7"/>
        <v>86</v>
      </c>
      <c r="J89" s="7">
        <f>IF(F89=0,4,(E89-'Key to Columns'!$B$28)*'Key to Columns'!$B$29/('Key to Columns'!$B$29+'Key to Columns'!$B$30/F89)+'Key to Columns'!$B$28)</f>
        <v>4.3525000867957262</v>
      </c>
      <c r="K89" t="s">
        <v>122</v>
      </c>
      <c r="L89" t="s">
        <v>170</v>
      </c>
      <c r="M89" t="s">
        <v>170</v>
      </c>
      <c r="N89" t="s">
        <v>168</v>
      </c>
      <c r="O89" t="s">
        <v>170</v>
      </c>
    </row>
    <row r="90" spans="1:15" x14ac:dyDescent="0.3">
      <c r="A90">
        <v>2014</v>
      </c>
      <c r="B90" t="s">
        <v>61</v>
      </c>
      <c r="C90" t="s">
        <v>62</v>
      </c>
      <c r="D90" s="3">
        <v>15</v>
      </c>
      <c r="E90" s="4">
        <v>5</v>
      </c>
      <c r="F90">
        <v>1</v>
      </c>
      <c r="G90">
        <v>256</v>
      </c>
      <c r="H90" s="6">
        <f t="shared" si="6"/>
        <v>5.859375</v>
      </c>
      <c r="I90" s="5">
        <f t="shared" si="7"/>
        <v>17.066666666666666</v>
      </c>
      <c r="J90" s="7">
        <f>IF(F90=0,4,(E90-'Key to Columns'!$B$28)*'Key to Columns'!$B$29/('Key to Columns'!$B$29+'Key to Columns'!$B$30/F90)+'Key to Columns'!$B$28)</f>
        <v>4.4083423742784609</v>
      </c>
      <c r="K90" t="s">
        <v>47</v>
      </c>
      <c r="L90" t="s">
        <v>170</v>
      </c>
      <c r="M90" t="s">
        <v>168</v>
      </c>
      <c r="N90" t="s">
        <v>168</v>
      </c>
      <c r="O90" t="s">
        <v>170</v>
      </c>
    </row>
    <row r="91" spans="1:15" x14ac:dyDescent="0.3">
      <c r="A91">
        <v>2014</v>
      </c>
      <c r="B91" t="s">
        <v>37</v>
      </c>
      <c r="C91" t="s">
        <v>38</v>
      </c>
      <c r="D91" s="3">
        <v>59</v>
      </c>
      <c r="F91">
        <v>0</v>
      </c>
      <c r="G91">
        <v>272</v>
      </c>
      <c r="H91" s="6">
        <f t="shared" si="6"/>
        <v>21.691176470588236</v>
      </c>
      <c r="I91" s="5">
        <f t="shared" si="7"/>
        <v>4.6101694915254239</v>
      </c>
      <c r="J91" s="7">
        <f>IF(F91=0,4,(E91-'Key to Columns'!$B$28)*'Key to Columns'!$B$29/('Key to Columns'!$B$29+'Key to Columns'!$B$30/F91)+'Key to Columns'!$B$28)</f>
        <v>4</v>
      </c>
      <c r="K91" t="s">
        <v>21</v>
      </c>
      <c r="L91" t="s">
        <v>170</v>
      </c>
      <c r="M91" t="s">
        <v>168</v>
      </c>
      <c r="N91" t="s">
        <v>168</v>
      </c>
      <c r="O91" t="s">
        <v>170</v>
      </c>
    </row>
    <row r="92" spans="1:15" x14ac:dyDescent="0.3">
      <c r="A92">
        <v>2014</v>
      </c>
      <c r="B92" t="s">
        <v>108</v>
      </c>
      <c r="C92" t="s">
        <v>109</v>
      </c>
      <c r="D92" s="3">
        <v>24</v>
      </c>
      <c r="E92" s="4">
        <v>4.5</v>
      </c>
      <c r="F92">
        <v>4</v>
      </c>
      <c r="G92">
        <v>260</v>
      </c>
      <c r="H92" s="6">
        <f t="shared" si="6"/>
        <v>9.2307692307692299</v>
      </c>
      <c r="I92" s="5">
        <f t="shared" si="7"/>
        <v>10.833333333333334</v>
      </c>
      <c r="J92" s="7">
        <f>IF(F92=0,4,(E92-'Key to Columns'!$B$28)*'Key to Columns'!$B$29/('Key to Columns'!$B$29+'Key to Columns'!$B$30/F92)+'Key to Columns'!$B$28)</f>
        <v>4.3960831579076523</v>
      </c>
      <c r="L92" t="s">
        <v>170</v>
      </c>
      <c r="M92" t="s">
        <v>168</v>
      </c>
      <c r="N92" t="s">
        <v>168</v>
      </c>
      <c r="O92" t="s">
        <v>170</v>
      </c>
    </row>
    <row r="93" spans="1:15" x14ac:dyDescent="0.3">
      <c r="A93">
        <v>2014</v>
      </c>
      <c r="B93" t="s">
        <v>342</v>
      </c>
      <c r="C93" t="s">
        <v>131</v>
      </c>
      <c r="D93" s="3">
        <v>3</v>
      </c>
      <c r="E93" s="4">
        <v>3.8</v>
      </c>
      <c r="F93">
        <v>8</v>
      </c>
      <c r="G93">
        <v>90</v>
      </c>
      <c r="H93" s="6">
        <f t="shared" si="6"/>
        <v>3.333333333333333</v>
      </c>
      <c r="I93" s="5">
        <f t="shared" si="7"/>
        <v>30</v>
      </c>
      <c r="J93" s="7">
        <f>IF(F93=0,4,(E93-'Key to Columns'!$B$28)*'Key to Columns'!$B$29/('Key to Columns'!$B$29+'Key to Columns'!$B$30/F93)+'Key to Columns'!$B$28)</f>
        <v>4.1641816379038135</v>
      </c>
      <c r="K93" t="s">
        <v>143</v>
      </c>
      <c r="L93" t="s">
        <v>170</v>
      </c>
      <c r="M93" t="s">
        <v>170</v>
      </c>
      <c r="N93" t="s">
        <v>168</v>
      </c>
      <c r="O93" t="s">
        <v>170</v>
      </c>
    </row>
    <row r="94" spans="1:15" x14ac:dyDescent="0.3">
      <c r="A94">
        <v>2015</v>
      </c>
      <c r="B94" t="s">
        <v>192</v>
      </c>
      <c r="C94" t="s">
        <v>210</v>
      </c>
      <c r="D94" s="3">
        <v>26</v>
      </c>
      <c r="E94" s="4">
        <v>4.3</v>
      </c>
      <c r="F94">
        <v>15</v>
      </c>
      <c r="G94">
        <v>424</v>
      </c>
      <c r="H94" s="6">
        <f t="shared" si="6"/>
        <v>6.132075471698113</v>
      </c>
      <c r="I94" s="5">
        <f t="shared" si="7"/>
        <v>16.307692307692307</v>
      </c>
      <c r="J94" s="7">
        <f>IF(F94=0,4,(E94-'Key to Columns'!$B$28)*'Key to Columns'!$B$29/('Key to Columns'!$B$29+'Key to Columns'!$B$30/F94)+'Key to Columns'!$B$28)</f>
        <v>4.3328275887128056</v>
      </c>
      <c r="L94" t="s">
        <v>168</v>
      </c>
      <c r="M94" t="s">
        <v>170</v>
      </c>
      <c r="N94" t="s">
        <v>170</v>
      </c>
      <c r="O94" t="s">
        <v>168</v>
      </c>
    </row>
    <row r="95" spans="1:15" x14ac:dyDescent="0.3">
      <c r="A95">
        <v>2015</v>
      </c>
      <c r="B95" t="s">
        <v>70</v>
      </c>
      <c r="C95" t="s">
        <v>71</v>
      </c>
      <c r="D95" s="3">
        <v>23</v>
      </c>
      <c r="F95">
        <v>0</v>
      </c>
      <c r="G95">
        <v>192</v>
      </c>
      <c r="H95" s="6">
        <f t="shared" si="6"/>
        <v>11.979166666666668</v>
      </c>
      <c r="I95" s="5">
        <f t="shared" si="7"/>
        <v>8.3478260869565215</v>
      </c>
      <c r="J95" s="7">
        <f>IF(F95=0,4,(E95-'Key to Columns'!$B$28)*'Key to Columns'!$B$29/('Key to Columns'!$B$29+'Key to Columns'!$B$30/F95)+'Key to Columns'!$B$28)</f>
        <v>4</v>
      </c>
      <c r="K95" t="s">
        <v>73</v>
      </c>
      <c r="L95" t="s">
        <v>170</v>
      </c>
      <c r="M95" t="s">
        <v>168</v>
      </c>
      <c r="N95" t="s">
        <v>168</v>
      </c>
      <c r="O95" t="s">
        <v>170</v>
      </c>
    </row>
    <row r="96" spans="1:15" x14ac:dyDescent="0.3">
      <c r="A96">
        <v>2015</v>
      </c>
      <c r="B96" t="s">
        <v>446</v>
      </c>
      <c r="C96" t="s">
        <v>447</v>
      </c>
      <c r="D96" s="3">
        <v>47</v>
      </c>
      <c r="E96" s="4">
        <v>5</v>
      </c>
      <c r="F96">
        <v>8</v>
      </c>
      <c r="G96">
        <v>294</v>
      </c>
      <c r="H96" s="6">
        <f t="shared" si="6"/>
        <v>15.986394557823129</v>
      </c>
      <c r="I96" s="5">
        <f t="shared" si="7"/>
        <v>6.2553191489361701</v>
      </c>
      <c r="J96" s="7">
        <f>IF(F96=0,4,(E96-'Key to Columns'!$B$28)*'Key to Columns'!$B$29/('Key to Columns'!$B$29+'Key to Columns'!$B$30/F96)+'Key to Columns'!$B$28)</f>
        <v>4.5936013434323604</v>
      </c>
      <c r="K96" t="s">
        <v>54</v>
      </c>
      <c r="L96" t="s">
        <v>170</v>
      </c>
      <c r="M96" t="s">
        <v>170</v>
      </c>
      <c r="N96" t="s">
        <v>168</v>
      </c>
      <c r="O96" t="s">
        <v>170</v>
      </c>
    </row>
    <row r="97" spans="1:15" x14ac:dyDescent="0.3">
      <c r="A97">
        <v>2015</v>
      </c>
      <c r="B97" t="s">
        <v>68</v>
      </c>
      <c r="C97" t="s">
        <v>69</v>
      </c>
      <c r="D97" s="3">
        <v>17</v>
      </c>
      <c r="E97" s="4">
        <v>4.5999999999999996</v>
      </c>
      <c r="F97">
        <v>3</v>
      </c>
      <c r="G97">
        <v>232</v>
      </c>
      <c r="H97" s="6">
        <f t="shared" si="6"/>
        <v>7.3275862068965525</v>
      </c>
      <c r="I97" s="5">
        <f t="shared" si="7"/>
        <v>13.647058823529411</v>
      </c>
      <c r="J97" s="7">
        <f>IF(F97=0,4,(E97-'Key to Columns'!$B$28)*'Key to Columns'!$B$29/('Key to Columns'!$B$29+'Key to Columns'!$B$30/F97)+'Key to Columns'!$B$28)</f>
        <v>4.4073810359542245</v>
      </c>
      <c r="L97" t="s">
        <v>170</v>
      </c>
      <c r="M97" t="s">
        <v>168</v>
      </c>
      <c r="N97" t="s">
        <v>168</v>
      </c>
      <c r="O97" t="s">
        <v>170</v>
      </c>
    </row>
    <row r="98" spans="1:15" x14ac:dyDescent="0.3">
      <c r="A98">
        <v>2015</v>
      </c>
      <c r="B98" t="s">
        <v>294</v>
      </c>
      <c r="C98" t="s">
        <v>295</v>
      </c>
      <c r="D98" s="3">
        <v>27</v>
      </c>
      <c r="E98" s="4">
        <v>4.2</v>
      </c>
      <c r="F98">
        <v>4</v>
      </c>
      <c r="G98">
        <v>224</v>
      </c>
      <c r="H98" s="6">
        <f t="shared" si="6"/>
        <v>12.053571428571427</v>
      </c>
      <c r="I98" s="5">
        <f t="shared" si="7"/>
        <v>8.2962962962962958</v>
      </c>
      <c r="J98" s="7">
        <f>IF(F98=0,4,(E98-'Key to Columns'!$B$28)*'Key to Columns'!$B$29/('Key to Columns'!$B$29+'Key to Columns'!$B$30/F98)+'Key to Columns'!$B$28)</f>
        <v>4.3307085512397636</v>
      </c>
      <c r="L98" t="s">
        <v>168</v>
      </c>
      <c r="M98" t="s">
        <v>170</v>
      </c>
      <c r="N98" t="s">
        <v>168</v>
      </c>
      <c r="O98" t="s">
        <v>170</v>
      </c>
    </row>
    <row r="99" spans="1:15" x14ac:dyDescent="0.3">
      <c r="A99">
        <v>2016</v>
      </c>
      <c r="B99" t="s">
        <v>120</v>
      </c>
      <c r="C99" t="s">
        <v>123</v>
      </c>
      <c r="D99" s="3">
        <v>27</v>
      </c>
      <c r="E99" s="4">
        <v>5</v>
      </c>
      <c r="F99">
        <v>1</v>
      </c>
      <c r="G99">
        <v>130</v>
      </c>
      <c r="H99" s="6">
        <f t="shared" si="6"/>
        <v>20.76923076923077</v>
      </c>
      <c r="I99" s="5">
        <f t="shared" si="7"/>
        <v>4.8148148148148149</v>
      </c>
      <c r="J99" s="7">
        <f>IF(F99=0,4,(E99-'Key to Columns'!$B$28)*'Key to Columns'!$B$29/('Key to Columns'!$B$29+'Key to Columns'!$B$30/F99)+'Key to Columns'!$B$28)</f>
        <v>4.4083423742784609</v>
      </c>
      <c r="L99" t="s">
        <v>170</v>
      </c>
      <c r="M99" t="s">
        <v>168</v>
      </c>
      <c r="N99" t="s">
        <v>168</v>
      </c>
      <c r="O99" t="s">
        <v>170</v>
      </c>
    </row>
    <row r="100" spans="1:15" x14ac:dyDescent="0.3">
      <c r="A100">
        <v>2016</v>
      </c>
      <c r="B100" t="s">
        <v>257</v>
      </c>
      <c r="C100" t="s">
        <v>79</v>
      </c>
      <c r="D100" s="3">
        <v>58</v>
      </c>
      <c r="F100">
        <v>0</v>
      </c>
      <c r="G100">
        <v>313</v>
      </c>
      <c r="H100" s="6">
        <f t="shared" si="6"/>
        <v>18.530351437699682</v>
      </c>
      <c r="I100" s="5">
        <f t="shared" si="7"/>
        <v>5.3965517241379306</v>
      </c>
      <c r="J100" s="7">
        <f>IF(F100=0,4,(E100-'Key to Columns'!$B$28)*'Key to Columns'!$B$29/('Key to Columns'!$B$29+'Key to Columns'!$B$30/F100)+'Key to Columns'!$B$28)</f>
        <v>4</v>
      </c>
      <c r="L100" t="s">
        <v>170</v>
      </c>
      <c r="M100" t="s">
        <v>168</v>
      </c>
      <c r="N100" t="s">
        <v>168</v>
      </c>
      <c r="O100" t="s">
        <v>170</v>
      </c>
    </row>
    <row r="101" spans="1:15" x14ac:dyDescent="0.3">
      <c r="A101">
        <v>2016</v>
      </c>
      <c r="B101" t="s">
        <v>434</v>
      </c>
      <c r="C101" t="s">
        <v>99</v>
      </c>
      <c r="D101" s="3">
        <v>27</v>
      </c>
      <c r="E101" s="4">
        <v>4.5</v>
      </c>
      <c r="F101">
        <v>2</v>
      </c>
      <c r="G101">
        <v>192</v>
      </c>
      <c r="H101" s="6">
        <f t="shared" si="6"/>
        <v>14.0625</v>
      </c>
      <c r="I101" s="5">
        <f t="shared" si="7"/>
        <v>7.1111111111111107</v>
      </c>
      <c r="J101" s="7">
        <f>IF(F101=0,4,(E101-'Key to Columns'!$B$28)*'Key to Columns'!$B$29/('Key to Columns'!$B$29+'Key to Columns'!$B$30/F101)+'Key to Columns'!$B$28)</f>
        <v>4.3833760871948027</v>
      </c>
      <c r="K101" t="s">
        <v>47</v>
      </c>
      <c r="L101" t="s">
        <v>170</v>
      </c>
      <c r="M101" t="s">
        <v>170</v>
      </c>
      <c r="N101" t="s">
        <v>168</v>
      </c>
      <c r="O101" t="s">
        <v>168</v>
      </c>
    </row>
    <row r="102" spans="1:15" x14ac:dyDescent="0.3">
      <c r="A102">
        <v>2016</v>
      </c>
      <c r="B102" t="s">
        <v>280</v>
      </c>
      <c r="C102" t="s">
        <v>281</v>
      </c>
      <c r="D102" s="3">
        <v>10</v>
      </c>
      <c r="E102" s="4">
        <v>3.6</v>
      </c>
      <c r="F102">
        <v>13</v>
      </c>
      <c r="G102">
        <v>42</v>
      </c>
      <c r="H102" s="6">
        <f t="shared" si="6"/>
        <v>23.80952380952381</v>
      </c>
      <c r="I102" s="5">
        <f t="shared" si="7"/>
        <v>4.2</v>
      </c>
      <c r="J102" s="7">
        <f>IF(F102=0,4,(E102-'Key to Columns'!$B$28)*'Key to Columns'!$B$29/('Key to Columns'!$B$29+'Key to Columns'!$B$30/F102)+'Key to Columns'!$B$28)</f>
        <v>4.002573638409749</v>
      </c>
      <c r="L102" t="s">
        <v>168</v>
      </c>
      <c r="M102" t="s">
        <v>170</v>
      </c>
      <c r="N102" t="s">
        <v>168</v>
      </c>
      <c r="O102" t="s">
        <v>170</v>
      </c>
    </row>
    <row r="103" spans="1:15" x14ac:dyDescent="0.3">
      <c r="A103">
        <v>2016</v>
      </c>
      <c r="B103" t="s">
        <v>35</v>
      </c>
      <c r="C103" t="s">
        <v>36</v>
      </c>
      <c r="D103" s="3">
        <v>15</v>
      </c>
      <c r="E103" s="4">
        <v>4.5</v>
      </c>
      <c r="F103">
        <v>237</v>
      </c>
      <c r="G103">
        <v>208</v>
      </c>
      <c r="H103" s="6">
        <f t="shared" si="6"/>
        <v>7.2115384615384617</v>
      </c>
      <c r="I103" s="5">
        <f t="shared" si="7"/>
        <v>13.866666666666667</v>
      </c>
      <c r="J103" s="7">
        <f>IF(F103=0,4,(E103-'Key to Columns'!$B$28)*'Key to Columns'!$B$29/('Key to Columns'!$B$29+'Key to Columns'!$B$30/F103)+'Key to Columns'!$B$28)</f>
        <v>4.4924112670267844</v>
      </c>
      <c r="L103" t="s">
        <v>170</v>
      </c>
      <c r="M103" t="s">
        <v>170</v>
      </c>
      <c r="N103" t="s">
        <v>168</v>
      </c>
      <c r="O103" t="s">
        <v>168</v>
      </c>
    </row>
    <row r="104" spans="1:15" x14ac:dyDescent="0.3">
      <c r="A104">
        <v>2017</v>
      </c>
      <c r="B104" t="s">
        <v>404</v>
      </c>
      <c r="C104" t="s">
        <v>405</v>
      </c>
      <c r="D104" s="3">
        <v>24</v>
      </c>
      <c r="F104">
        <v>0</v>
      </c>
      <c r="H104" s="6" t="e">
        <f t="shared" si="6"/>
        <v>#DIV/0!</v>
      </c>
      <c r="I104" s="5">
        <f t="shared" si="7"/>
        <v>0</v>
      </c>
      <c r="J104" s="7">
        <f>IF(F104=0,4,(E104-'Key to Columns'!$B$28)*'Key to Columns'!$B$29/('Key to Columns'!$B$29+'Key to Columns'!$B$30/F104)+'Key to Columns'!$B$28)</f>
        <v>4</v>
      </c>
      <c r="K104" t="s">
        <v>406</v>
      </c>
      <c r="L104" t="s">
        <v>170</v>
      </c>
      <c r="M104" t="s">
        <v>168</v>
      </c>
      <c r="N104" t="s">
        <v>168</v>
      </c>
      <c r="O104" t="s">
        <v>170</v>
      </c>
    </row>
    <row r="105" spans="1:15" x14ac:dyDescent="0.3">
      <c r="A105">
        <v>2017</v>
      </c>
      <c r="B105" t="s">
        <v>193</v>
      </c>
      <c r="C105" t="s">
        <v>211</v>
      </c>
      <c r="D105" s="3">
        <v>15</v>
      </c>
      <c r="F105">
        <v>0</v>
      </c>
      <c r="G105">
        <v>121</v>
      </c>
      <c r="H105" s="6">
        <f t="shared" si="6"/>
        <v>12.396694214876034</v>
      </c>
      <c r="I105" s="5">
        <f t="shared" si="7"/>
        <v>8.0666666666666664</v>
      </c>
      <c r="J105" s="7">
        <f>IF(F105=0,4,(E105-'Key to Columns'!$B$28)*'Key to Columns'!$B$29/('Key to Columns'!$B$29+'Key to Columns'!$B$30/F105)+'Key to Columns'!$B$28)</f>
        <v>4</v>
      </c>
      <c r="K105" t="s">
        <v>217</v>
      </c>
      <c r="L105" t="s">
        <v>170</v>
      </c>
      <c r="M105" t="s">
        <v>170</v>
      </c>
      <c r="N105" t="s">
        <v>170</v>
      </c>
      <c r="O105" t="s">
        <v>168</v>
      </c>
    </row>
    <row r="106" spans="1:15" x14ac:dyDescent="0.3">
      <c r="A106">
        <v>2017</v>
      </c>
      <c r="B106" t="s">
        <v>8</v>
      </c>
      <c r="C106" t="s">
        <v>149</v>
      </c>
      <c r="D106" s="3">
        <v>4</v>
      </c>
      <c r="E106" s="4">
        <v>4.5999999999999996</v>
      </c>
      <c r="F106">
        <v>6</v>
      </c>
      <c r="G106">
        <v>34</v>
      </c>
      <c r="H106" s="6">
        <f t="shared" si="6"/>
        <v>11.76470588235294</v>
      </c>
      <c r="I106" s="5">
        <f t="shared" si="7"/>
        <v>8.5</v>
      </c>
      <c r="J106" s="7">
        <f>IF(F106=0,4,(E106-'Key to Columns'!$B$28)*'Key to Columns'!$B$29/('Key to Columns'!$B$29+'Key to Columns'!$B$30/F106)+'Key to Columns'!$B$28)</f>
        <v>4.4357689295221725</v>
      </c>
      <c r="L106" t="s">
        <v>170</v>
      </c>
      <c r="M106" t="s">
        <v>170</v>
      </c>
      <c r="N106" t="s">
        <v>168</v>
      </c>
      <c r="O106" t="s">
        <v>170</v>
      </c>
    </row>
    <row r="107" spans="1:15" x14ac:dyDescent="0.3">
      <c r="A107">
        <v>2017</v>
      </c>
      <c r="B107" t="s">
        <v>290</v>
      </c>
      <c r="C107" t="s">
        <v>291</v>
      </c>
      <c r="D107" s="3">
        <v>20</v>
      </c>
      <c r="E107" s="4">
        <v>3.9</v>
      </c>
      <c r="F107">
        <v>8</v>
      </c>
      <c r="G107">
        <v>198</v>
      </c>
      <c r="H107" s="6">
        <f t="shared" si="6"/>
        <v>10.1010101010101</v>
      </c>
      <c r="I107" s="5">
        <f t="shared" si="7"/>
        <v>9.9</v>
      </c>
      <c r="J107" s="7">
        <f>IF(F107=0,4,(E107-'Key to Columns'!$B$28)*'Key to Columns'!$B$29/('Key to Columns'!$B$29+'Key to Columns'!$B$30/F107)+'Key to Columns'!$B$28)</f>
        <v>4.1999666133645261</v>
      </c>
      <c r="L107" t="s">
        <v>168</v>
      </c>
      <c r="M107" t="s">
        <v>170</v>
      </c>
      <c r="N107" t="s">
        <v>168</v>
      </c>
      <c r="O107" t="s">
        <v>170</v>
      </c>
    </row>
    <row r="108" spans="1:15" x14ac:dyDescent="0.3">
      <c r="A108">
        <v>2017</v>
      </c>
      <c r="B108" t="s">
        <v>361</v>
      </c>
      <c r="C108" t="s">
        <v>362</v>
      </c>
      <c r="D108" s="3">
        <v>99</v>
      </c>
      <c r="F108">
        <v>0</v>
      </c>
      <c r="G108">
        <v>301</v>
      </c>
      <c r="H108" s="6">
        <f t="shared" si="6"/>
        <v>32.890365448504987</v>
      </c>
      <c r="I108" s="5">
        <f t="shared" si="7"/>
        <v>3.0404040404040402</v>
      </c>
      <c r="J108" s="7">
        <f>IF(F108=0,4,(E108-'Key to Columns'!$B$28)*'Key to Columns'!$B$29/('Key to Columns'!$B$29+'Key to Columns'!$B$30/F108)+'Key to Columns'!$B$28)</f>
        <v>4</v>
      </c>
      <c r="L108" t="s">
        <v>170</v>
      </c>
      <c r="M108" t="s">
        <v>170</v>
      </c>
      <c r="N108" t="s">
        <v>168</v>
      </c>
      <c r="O108" t="s">
        <v>170</v>
      </c>
    </row>
    <row r="109" spans="1:15" x14ac:dyDescent="0.3">
      <c r="A109">
        <v>2017</v>
      </c>
      <c r="B109" t="s">
        <v>33</v>
      </c>
      <c r="C109" t="s">
        <v>34</v>
      </c>
      <c r="D109" s="3">
        <v>14</v>
      </c>
      <c r="E109" s="4">
        <v>4.2</v>
      </c>
      <c r="F109">
        <v>28</v>
      </c>
      <c r="G109">
        <v>223</v>
      </c>
      <c r="H109" s="6">
        <f t="shared" si="6"/>
        <v>6.2780269058295968</v>
      </c>
      <c r="I109" s="5">
        <f t="shared" si="7"/>
        <v>15.928571428571429</v>
      </c>
      <c r="J109" s="7">
        <f>IF(F109=0,4,(E109-'Key to Columns'!$B$28)*'Key to Columns'!$B$29/('Key to Columns'!$B$29+'Key to Columns'!$B$30/F109)+'Key to Columns'!$B$28)</f>
        <v>4.2566452857412616</v>
      </c>
      <c r="L109" t="s">
        <v>170</v>
      </c>
      <c r="M109" t="s">
        <v>170</v>
      </c>
      <c r="N109" t="s">
        <v>168</v>
      </c>
      <c r="O109" t="s">
        <v>168</v>
      </c>
    </row>
    <row r="110" spans="1:15" x14ac:dyDescent="0.3">
      <c r="A110">
        <v>2017</v>
      </c>
      <c r="B110" t="s">
        <v>372</v>
      </c>
      <c r="C110" t="s">
        <v>373</v>
      </c>
      <c r="D110" s="3">
        <v>140</v>
      </c>
      <c r="F110">
        <v>0</v>
      </c>
      <c r="G110">
        <v>352</v>
      </c>
      <c r="H110" s="6">
        <f t="shared" si="6"/>
        <v>39.772727272727273</v>
      </c>
      <c r="I110" s="5">
        <f t="shared" si="7"/>
        <v>2.5142857142857142</v>
      </c>
      <c r="J110" s="7">
        <f>IF(F110=0,4,(E110-'Key to Columns'!$B$28)*'Key to Columns'!$B$29/('Key to Columns'!$B$29+'Key to Columns'!$B$30/F110)+'Key to Columns'!$B$28)</f>
        <v>4</v>
      </c>
      <c r="L110" t="s">
        <v>170</v>
      </c>
      <c r="M110" t="s">
        <v>170</v>
      </c>
      <c r="N110" t="s">
        <v>168</v>
      </c>
      <c r="O110" t="s">
        <v>170</v>
      </c>
    </row>
    <row r="111" spans="1:15" x14ac:dyDescent="0.3">
      <c r="A111">
        <v>2017</v>
      </c>
      <c r="B111" t="s">
        <v>245</v>
      </c>
      <c r="C111" t="s">
        <v>154</v>
      </c>
      <c r="D111" s="3">
        <v>24</v>
      </c>
      <c r="E111" s="4">
        <v>4.5999999999999996</v>
      </c>
      <c r="F111">
        <v>13</v>
      </c>
      <c r="G111">
        <v>304</v>
      </c>
      <c r="H111" s="6">
        <f t="shared" si="6"/>
        <v>7.8947368421052628</v>
      </c>
      <c r="I111" s="5">
        <f t="shared" si="7"/>
        <v>12.666666666666666</v>
      </c>
      <c r="J111" s="7">
        <f>IF(F111=0,4,(E111-'Key to Columns'!$B$28)*'Key to Columns'!$B$29/('Key to Columns'!$B$29+'Key to Columns'!$B$30/F111)+'Key to Columns'!$B$28)</f>
        <v>4.477793639223969</v>
      </c>
      <c r="L111" t="s">
        <v>170</v>
      </c>
      <c r="M111" t="s">
        <v>170</v>
      </c>
      <c r="N111" t="s">
        <v>168</v>
      </c>
      <c r="O111" t="s">
        <v>170</v>
      </c>
    </row>
    <row r="112" spans="1:15" x14ac:dyDescent="0.3">
      <c r="A112">
        <v>2017</v>
      </c>
      <c r="B112" t="s">
        <v>377</v>
      </c>
      <c r="C112" t="s">
        <v>378</v>
      </c>
      <c r="D112" s="3">
        <v>9</v>
      </c>
      <c r="E112" s="4">
        <v>3.4</v>
      </c>
      <c r="F112">
        <v>3</v>
      </c>
      <c r="G112">
        <v>96</v>
      </c>
      <c r="H112" s="6">
        <f t="shared" si="6"/>
        <v>9.375</v>
      </c>
      <c r="I112" s="5">
        <f t="shared" si="7"/>
        <v>10.666666666666666</v>
      </c>
      <c r="J112" s="7">
        <f>IF(F112=0,4,(E112-'Key to Columns'!$B$28)*'Key to Columns'!$B$29/('Key to Columns'!$B$29+'Key to Columns'!$B$30/F112)+'Key to Columns'!$B$28)</f>
        <v>4.1999569950439115</v>
      </c>
      <c r="K112" t="s">
        <v>84</v>
      </c>
      <c r="L112" t="s">
        <v>170</v>
      </c>
      <c r="M112" t="s">
        <v>170</v>
      </c>
      <c r="N112" t="s">
        <v>168</v>
      </c>
      <c r="O112" t="s">
        <v>170</v>
      </c>
    </row>
    <row r="113" spans="1:15" x14ac:dyDescent="0.3">
      <c r="A113">
        <v>2017</v>
      </c>
      <c r="B113" t="s">
        <v>377</v>
      </c>
      <c r="C113" t="s">
        <v>381</v>
      </c>
      <c r="D113" s="3">
        <v>7</v>
      </c>
      <c r="E113" s="4">
        <v>5</v>
      </c>
      <c r="F113">
        <v>1</v>
      </c>
      <c r="G113">
        <v>83</v>
      </c>
      <c r="H113" s="6">
        <f t="shared" si="6"/>
        <v>8.4337349397590362</v>
      </c>
      <c r="I113" s="5">
        <f t="shared" si="7"/>
        <v>11.857142857142858</v>
      </c>
      <c r="J113" s="7">
        <f>IF(F113=0,4,(E113-'Key to Columns'!$B$28)*'Key to Columns'!$B$29/('Key to Columns'!$B$29+'Key to Columns'!$B$30/F113)+'Key to Columns'!$B$28)</f>
        <v>4.4083423742784609</v>
      </c>
      <c r="K113" t="s">
        <v>127</v>
      </c>
      <c r="L113" t="s">
        <v>170</v>
      </c>
      <c r="M113" t="s">
        <v>170</v>
      </c>
      <c r="N113" t="s">
        <v>168</v>
      </c>
      <c r="O113" t="s">
        <v>170</v>
      </c>
    </row>
    <row r="114" spans="1:15" x14ac:dyDescent="0.3">
      <c r="A114">
        <v>2017</v>
      </c>
      <c r="B114" t="s">
        <v>401</v>
      </c>
      <c r="C114" t="s">
        <v>402</v>
      </c>
      <c r="D114" s="3">
        <v>299</v>
      </c>
      <c r="F114">
        <v>0</v>
      </c>
      <c r="G114">
        <v>410</v>
      </c>
      <c r="H114" s="6">
        <f t="shared" si="6"/>
        <v>72.926829268292693</v>
      </c>
      <c r="I114" s="5">
        <f t="shared" si="7"/>
        <v>1.3712374581939799</v>
      </c>
      <c r="J114" s="7">
        <f>IF(F114=0,4,(E114-'Key to Columns'!$B$28)*'Key to Columns'!$B$29/('Key to Columns'!$B$29+'Key to Columns'!$B$30/F114)+'Key to Columns'!$B$28)</f>
        <v>4</v>
      </c>
      <c r="K114" t="s">
        <v>54</v>
      </c>
      <c r="L114" t="s">
        <v>170</v>
      </c>
      <c r="M114" t="s">
        <v>168</v>
      </c>
      <c r="N114" t="s">
        <v>168</v>
      </c>
      <c r="O114" t="s">
        <v>170</v>
      </c>
    </row>
    <row r="115" spans="1:15" x14ac:dyDescent="0.3">
      <c r="A115">
        <v>2017</v>
      </c>
      <c r="B115" t="s">
        <v>250</v>
      </c>
      <c r="C115" t="s">
        <v>233</v>
      </c>
      <c r="D115" s="3">
        <v>0</v>
      </c>
      <c r="F115">
        <v>0</v>
      </c>
      <c r="G115">
        <v>358</v>
      </c>
      <c r="H115" t="s">
        <v>267</v>
      </c>
      <c r="J115" s="7">
        <f>IF(F115=0,4,(E115-'Key to Columns'!$B$28)*'Key to Columns'!$B$29/('Key to Columns'!$B$29+'Key to Columns'!$B$30/F115)+'Key to Columns'!$B$28)</f>
        <v>4</v>
      </c>
      <c r="K115" t="s">
        <v>266</v>
      </c>
      <c r="L115" t="s">
        <v>170</v>
      </c>
      <c r="M115" t="s">
        <v>170</v>
      </c>
      <c r="N115" t="s">
        <v>168</v>
      </c>
      <c r="O115" t="s">
        <v>170</v>
      </c>
    </row>
    <row r="116" spans="1:15" x14ac:dyDescent="0.3">
      <c r="A116">
        <v>2017</v>
      </c>
      <c r="B116" t="s">
        <v>237</v>
      </c>
      <c r="C116" t="s">
        <v>236</v>
      </c>
      <c r="D116" s="3">
        <v>0</v>
      </c>
      <c r="F116">
        <v>0</v>
      </c>
      <c r="G116">
        <v>191</v>
      </c>
      <c r="H116" t="s">
        <v>268</v>
      </c>
      <c r="J116" s="7">
        <f>IF(F116=0,4,(E116-'Key to Columns'!$B$28)*'Key to Columns'!$B$29/('Key to Columns'!$B$29+'Key to Columns'!$B$30/F116)+'Key to Columns'!$B$28)</f>
        <v>4</v>
      </c>
      <c r="K116" t="s">
        <v>266</v>
      </c>
      <c r="L116" t="s">
        <v>170</v>
      </c>
      <c r="M116" t="s">
        <v>170</v>
      </c>
      <c r="N116" t="s">
        <v>168</v>
      </c>
      <c r="O116" t="s">
        <v>170</v>
      </c>
    </row>
    <row r="117" spans="1:15" x14ac:dyDescent="0.3">
      <c r="A117">
        <v>2018</v>
      </c>
      <c r="B117" t="s">
        <v>195</v>
      </c>
      <c r="C117" t="s">
        <v>212</v>
      </c>
      <c r="D117" s="3">
        <v>13</v>
      </c>
      <c r="E117" s="4">
        <v>4.5</v>
      </c>
      <c r="F117">
        <v>4</v>
      </c>
      <c r="G117">
        <v>128</v>
      </c>
      <c r="H117" s="6">
        <f t="shared" ref="H117:H148" si="8">D117/(G117/100)</f>
        <v>10.15625</v>
      </c>
      <c r="I117" s="5">
        <f t="shared" ref="I117:I148" si="9">G117/D117</f>
        <v>9.8461538461538467</v>
      </c>
      <c r="J117" s="7">
        <f>IF(F117=0,4,(E117-'Key to Columns'!$B$28)*'Key to Columns'!$B$29/('Key to Columns'!$B$29+'Key to Columns'!$B$30/F117)+'Key to Columns'!$B$28)</f>
        <v>4.3960831579076523</v>
      </c>
      <c r="L117" t="s">
        <v>170</v>
      </c>
      <c r="M117" t="s">
        <v>170</v>
      </c>
      <c r="N117" t="s">
        <v>170</v>
      </c>
      <c r="O117" t="s">
        <v>168</v>
      </c>
    </row>
    <row r="118" spans="1:15" x14ac:dyDescent="0.3">
      <c r="A118">
        <v>2018</v>
      </c>
      <c r="B118" t="s">
        <v>85</v>
      </c>
      <c r="C118" t="s">
        <v>86</v>
      </c>
      <c r="D118" s="3">
        <v>153</v>
      </c>
      <c r="E118" s="4">
        <v>4.5</v>
      </c>
      <c r="F118">
        <v>2</v>
      </c>
      <c r="G118">
        <v>976</v>
      </c>
      <c r="H118" s="6">
        <f t="shared" si="8"/>
        <v>15.676229508196721</v>
      </c>
      <c r="I118" s="5">
        <f t="shared" si="9"/>
        <v>6.3790849673202619</v>
      </c>
      <c r="J118" s="7">
        <f>IF(F118=0,4,(E118-'Key to Columns'!$B$28)*'Key to Columns'!$B$29/('Key to Columns'!$B$29+'Key to Columns'!$B$30/F118)+'Key to Columns'!$B$28)</f>
        <v>4.3833760871948027</v>
      </c>
      <c r="K118" t="s">
        <v>87</v>
      </c>
      <c r="L118" t="s">
        <v>170</v>
      </c>
      <c r="M118" t="s">
        <v>168</v>
      </c>
      <c r="N118" t="s">
        <v>168</v>
      </c>
      <c r="O118" t="s">
        <v>170</v>
      </c>
    </row>
    <row r="119" spans="1:15" x14ac:dyDescent="0.3">
      <c r="A119">
        <v>2018</v>
      </c>
      <c r="B119" t="s">
        <v>432</v>
      </c>
      <c r="C119" t="s">
        <v>433</v>
      </c>
      <c r="D119" s="3">
        <v>0</v>
      </c>
      <c r="F119">
        <v>0</v>
      </c>
      <c r="G119">
        <v>273</v>
      </c>
      <c r="H119" s="6">
        <f t="shared" si="8"/>
        <v>0</v>
      </c>
      <c r="I119" s="5" t="e">
        <f t="shared" si="9"/>
        <v>#DIV/0!</v>
      </c>
      <c r="J119" s="7">
        <f>IF(F119=0,4,(E119-'Key to Columns'!$B$28)*'Key to Columns'!$B$29/('Key to Columns'!$B$29+'Key to Columns'!$B$30/F119)+'Key to Columns'!$B$28)</f>
        <v>4</v>
      </c>
      <c r="K119" t="s">
        <v>266</v>
      </c>
      <c r="L119" t="s">
        <v>170</v>
      </c>
      <c r="M119" t="s">
        <v>170</v>
      </c>
      <c r="N119" t="s">
        <v>168</v>
      </c>
      <c r="O119" t="s">
        <v>170</v>
      </c>
    </row>
    <row r="120" spans="1:15" x14ac:dyDescent="0.3">
      <c r="A120">
        <v>2018</v>
      </c>
      <c r="B120" t="s">
        <v>258</v>
      </c>
      <c r="C120" t="s">
        <v>83</v>
      </c>
      <c r="D120" s="3">
        <v>81</v>
      </c>
      <c r="E120" s="4">
        <v>5</v>
      </c>
      <c r="F120">
        <v>3</v>
      </c>
      <c r="G120">
        <v>207</v>
      </c>
      <c r="H120" s="6">
        <f t="shared" si="8"/>
        <v>39.130434782608695</v>
      </c>
      <c r="I120" s="5">
        <f t="shared" si="9"/>
        <v>2.5555555555555554</v>
      </c>
      <c r="J120" s="7">
        <f>IF(F120=0,4,(E120-'Key to Columns'!$B$28)*'Key to Columns'!$B$29/('Key to Columns'!$B$29+'Key to Columns'!$B$30/F120)+'Key to Columns'!$B$28)</f>
        <v>4.4765223829243288</v>
      </c>
      <c r="K120" t="s">
        <v>84</v>
      </c>
      <c r="L120" t="s">
        <v>170</v>
      </c>
      <c r="M120" t="s">
        <v>168</v>
      </c>
      <c r="N120" t="s">
        <v>168</v>
      </c>
      <c r="O120" t="s">
        <v>170</v>
      </c>
    </row>
    <row r="121" spans="1:15" x14ac:dyDescent="0.3">
      <c r="A121">
        <v>2018</v>
      </c>
      <c r="B121" t="s">
        <v>306</v>
      </c>
      <c r="C121" t="s">
        <v>307</v>
      </c>
      <c r="D121" s="3">
        <v>11</v>
      </c>
      <c r="E121" s="4">
        <v>3.7</v>
      </c>
      <c r="F121">
        <v>8</v>
      </c>
      <c r="G121">
        <v>250</v>
      </c>
      <c r="H121" s="6">
        <f t="shared" si="8"/>
        <v>4.4000000000000004</v>
      </c>
      <c r="I121" s="5">
        <f t="shared" si="9"/>
        <v>22.727272727272727</v>
      </c>
      <c r="J121" s="7">
        <f>IF(F121=0,4,(E121-'Key to Columns'!$B$28)*'Key to Columns'!$B$29/('Key to Columns'!$B$29+'Key to Columns'!$B$30/F121)+'Key to Columns'!$B$28)</f>
        <v>4.1283966624431017</v>
      </c>
      <c r="L121" t="s">
        <v>168</v>
      </c>
      <c r="M121" t="s">
        <v>170</v>
      </c>
      <c r="N121" t="s">
        <v>168</v>
      </c>
      <c r="O121" t="s">
        <v>170</v>
      </c>
    </row>
    <row r="122" spans="1:15" x14ac:dyDescent="0.3">
      <c r="A122">
        <v>2018</v>
      </c>
      <c r="B122" t="s">
        <v>61</v>
      </c>
      <c r="C122" t="s">
        <v>77</v>
      </c>
      <c r="D122" s="3">
        <v>60</v>
      </c>
      <c r="F122">
        <v>0</v>
      </c>
      <c r="G122">
        <v>150</v>
      </c>
      <c r="H122" s="6">
        <f t="shared" si="8"/>
        <v>40</v>
      </c>
      <c r="I122" s="5">
        <f t="shared" si="9"/>
        <v>2.5</v>
      </c>
      <c r="J122" s="7">
        <f>IF(F122=0,4,(E122-'Key to Columns'!$B$28)*'Key to Columns'!$B$29/('Key to Columns'!$B$29+'Key to Columns'!$B$30/F122)+'Key to Columns'!$B$28)</f>
        <v>4</v>
      </c>
      <c r="L122" t="s">
        <v>170</v>
      </c>
      <c r="M122" t="s">
        <v>168</v>
      </c>
      <c r="N122" t="s">
        <v>168</v>
      </c>
      <c r="O122" t="s">
        <v>170</v>
      </c>
    </row>
    <row r="123" spans="1:15" x14ac:dyDescent="0.3">
      <c r="A123">
        <v>2018</v>
      </c>
      <c r="B123" t="s">
        <v>238</v>
      </c>
      <c r="C123" t="s">
        <v>32</v>
      </c>
      <c r="D123" s="3">
        <v>10</v>
      </c>
      <c r="E123" s="4">
        <v>4.0999999999999996</v>
      </c>
      <c r="F123">
        <v>26</v>
      </c>
      <c r="G123">
        <v>272</v>
      </c>
      <c r="H123" s="6">
        <f t="shared" si="8"/>
        <v>3.6764705882352939</v>
      </c>
      <c r="I123" s="5">
        <f t="shared" si="9"/>
        <v>27.2</v>
      </c>
      <c r="J123" s="7">
        <f>IF(F123=0,4,(E123-'Key to Columns'!$B$28)*'Key to Columns'!$B$29/('Key to Columns'!$B$29+'Key to Columns'!$B$30/F123)+'Key to Columns'!$B$28)</f>
        <v>4.1950255817705067</v>
      </c>
      <c r="L123" t="s">
        <v>170</v>
      </c>
      <c r="M123" t="s">
        <v>168</v>
      </c>
      <c r="N123" t="s">
        <v>168</v>
      </c>
      <c r="O123" t="s">
        <v>170</v>
      </c>
    </row>
    <row r="124" spans="1:15" x14ac:dyDescent="0.3">
      <c r="A124">
        <v>2018</v>
      </c>
      <c r="B124" t="s">
        <v>244</v>
      </c>
      <c r="C124" t="s">
        <v>24</v>
      </c>
      <c r="D124" s="3">
        <v>6</v>
      </c>
      <c r="E124" s="4">
        <v>4.0999999999999996</v>
      </c>
      <c r="F124">
        <v>4</v>
      </c>
      <c r="G124">
        <v>65</v>
      </c>
      <c r="H124" s="6">
        <f t="shared" si="8"/>
        <v>9.2307692307692299</v>
      </c>
      <c r="I124" s="5">
        <f t="shared" si="9"/>
        <v>10.833333333333334</v>
      </c>
      <c r="J124" s="7">
        <f>IF(F124=0,4,(E124-'Key to Columns'!$B$28)*'Key to Columns'!$B$29/('Key to Columns'!$B$29+'Key to Columns'!$B$30/F124)+'Key to Columns'!$B$28)</f>
        <v>4.3089170156838001</v>
      </c>
      <c r="L124" t="s">
        <v>170</v>
      </c>
      <c r="M124" t="s">
        <v>170</v>
      </c>
      <c r="N124" t="s">
        <v>168</v>
      </c>
      <c r="O124" t="s">
        <v>170</v>
      </c>
    </row>
    <row r="125" spans="1:15" x14ac:dyDescent="0.3">
      <c r="A125">
        <v>2018</v>
      </c>
      <c r="B125" t="s">
        <v>403</v>
      </c>
      <c r="C125" t="s">
        <v>59</v>
      </c>
      <c r="D125" s="3">
        <v>63</v>
      </c>
      <c r="F125">
        <v>0</v>
      </c>
      <c r="G125">
        <v>250</v>
      </c>
      <c r="H125" s="6">
        <f t="shared" si="8"/>
        <v>25.2</v>
      </c>
      <c r="I125" s="5">
        <f t="shared" si="9"/>
        <v>3.9682539682539684</v>
      </c>
      <c r="J125" s="7">
        <f>IF(F125=0,4,(E125-'Key to Columns'!$B$28)*'Key to Columns'!$B$29/('Key to Columns'!$B$29+'Key to Columns'!$B$30/F125)+'Key to Columns'!$B$28)</f>
        <v>4</v>
      </c>
      <c r="K125" t="s">
        <v>47</v>
      </c>
      <c r="L125" t="s">
        <v>170</v>
      </c>
      <c r="M125" t="s">
        <v>168</v>
      </c>
      <c r="N125" t="s">
        <v>168</v>
      </c>
      <c r="O125" t="s">
        <v>170</v>
      </c>
    </row>
    <row r="126" spans="1:15" x14ac:dyDescent="0.3">
      <c r="A126">
        <v>2018</v>
      </c>
      <c r="B126" t="s">
        <v>326</v>
      </c>
      <c r="C126" t="s">
        <v>327</v>
      </c>
      <c r="D126" s="3">
        <v>14</v>
      </c>
      <c r="E126" s="4">
        <v>4.3</v>
      </c>
      <c r="F126">
        <v>44</v>
      </c>
      <c r="G126">
        <v>320</v>
      </c>
      <c r="H126" s="6">
        <f t="shared" si="8"/>
        <v>4.375</v>
      </c>
      <c r="I126" s="5">
        <f t="shared" si="9"/>
        <v>22.857142857142858</v>
      </c>
      <c r="J126" s="7">
        <f>IF(F126=0,4,(E126-'Key to Columns'!$B$28)*'Key to Columns'!$B$29/('Key to Columns'!$B$29+'Key to Columns'!$B$30/F126)+'Key to Columns'!$B$28)</f>
        <v>4.3165138568734154</v>
      </c>
      <c r="L126" t="s">
        <v>168</v>
      </c>
      <c r="M126" t="s">
        <v>170</v>
      </c>
      <c r="N126" t="s">
        <v>168</v>
      </c>
      <c r="O126" t="s">
        <v>170</v>
      </c>
    </row>
    <row r="127" spans="1:15" x14ac:dyDescent="0.3">
      <c r="A127">
        <v>2018</v>
      </c>
      <c r="B127" t="s">
        <v>288</v>
      </c>
      <c r="C127" t="s">
        <v>289</v>
      </c>
      <c r="D127" s="3">
        <v>28</v>
      </c>
      <c r="F127">
        <v>0</v>
      </c>
      <c r="G127">
        <v>380</v>
      </c>
      <c r="H127" s="6">
        <f t="shared" si="8"/>
        <v>7.3684210526315796</v>
      </c>
      <c r="I127" s="5">
        <f t="shared" si="9"/>
        <v>13.571428571428571</v>
      </c>
      <c r="J127" s="7">
        <f>IF(F127=0,4,(E127-'Key to Columns'!$B$28)*'Key to Columns'!$B$29/('Key to Columns'!$B$29+'Key to Columns'!$B$30/F127)+'Key to Columns'!$B$28)</f>
        <v>4</v>
      </c>
      <c r="L127" t="s">
        <v>168</v>
      </c>
      <c r="M127" t="s">
        <v>170</v>
      </c>
      <c r="N127" t="s">
        <v>168</v>
      </c>
      <c r="O127" t="s">
        <v>170</v>
      </c>
    </row>
    <row r="128" spans="1:15" x14ac:dyDescent="0.3">
      <c r="A128">
        <v>2019</v>
      </c>
      <c r="B128" t="s">
        <v>391</v>
      </c>
      <c r="C128" t="s">
        <v>126</v>
      </c>
      <c r="D128" s="3">
        <v>22</v>
      </c>
      <c r="E128" s="4">
        <v>5</v>
      </c>
      <c r="F128">
        <v>6</v>
      </c>
      <c r="G128">
        <v>190</v>
      </c>
      <c r="H128" s="6">
        <f t="shared" si="8"/>
        <v>11.578947368421053</v>
      </c>
      <c r="I128" s="5">
        <f t="shared" si="9"/>
        <v>8.6363636363636367</v>
      </c>
      <c r="J128" s="7">
        <f>IF(F128=0,4,(E128-'Key to Columns'!$B$28)*'Key to Columns'!$B$29/('Key to Columns'!$B$29+'Key to Columns'!$B$30/F128)+'Key to Columns'!$B$28)</f>
        <v>4.55367172775839</v>
      </c>
      <c r="K128" t="s">
        <v>127</v>
      </c>
      <c r="L128" t="s">
        <v>170</v>
      </c>
      <c r="M128" t="s">
        <v>168</v>
      </c>
      <c r="N128" t="s">
        <v>168</v>
      </c>
      <c r="O128" t="s">
        <v>170</v>
      </c>
    </row>
    <row r="129" spans="1:15" x14ac:dyDescent="0.3">
      <c r="A129">
        <v>2019</v>
      </c>
      <c r="B129" t="s">
        <v>196</v>
      </c>
      <c r="C129" t="s">
        <v>213</v>
      </c>
      <c r="D129" s="3">
        <v>30</v>
      </c>
      <c r="E129" s="4">
        <v>4.3</v>
      </c>
      <c r="F129">
        <v>8</v>
      </c>
      <c r="G129">
        <v>328</v>
      </c>
      <c r="H129" s="6">
        <f t="shared" si="8"/>
        <v>9.1463414634146343</v>
      </c>
      <c r="I129" s="5">
        <f t="shared" si="9"/>
        <v>10.933333333333334</v>
      </c>
      <c r="J129" s="7">
        <f>IF(F129=0,4,(E129-'Key to Columns'!$B$28)*'Key to Columns'!$B$29/('Key to Columns'!$B$29+'Key to Columns'!$B$30/F129)+'Key to Columns'!$B$28)</f>
        <v>4.3431065152073742</v>
      </c>
      <c r="L129" t="s">
        <v>170</v>
      </c>
      <c r="M129" t="s">
        <v>170</v>
      </c>
      <c r="N129" t="s">
        <v>170</v>
      </c>
      <c r="O129" t="s">
        <v>168</v>
      </c>
    </row>
    <row r="130" spans="1:15" x14ac:dyDescent="0.3">
      <c r="A130">
        <v>2019</v>
      </c>
      <c r="B130" t="s">
        <v>192</v>
      </c>
      <c r="C130" t="s">
        <v>336</v>
      </c>
      <c r="D130" s="3">
        <v>11</v>
      </c>
      <c r="E130" s="4">
        <v>4</v>
      </c>
      <c r="F130">
        <v>6</v>
      </c>
      <c r="G130">
        <v>216</v>
      </c>
      <c r="H130" s="6">
        <f t="shared" si="8"/>
        <v>5.0925925925925926</v>
      </c>
      <c r="I130" s="5">
        <f t="shared" si="9"/>
        <v>19.636363636363637</v>
      </c>
      <c r="J130" s="7">
        <f>IF(F130=0,4,(E130-'Key to Columns'!$B$28)*'Key to Columns'!$B$29/('Key to Columns'!$B$29+'Key to Columns'!$B$30/F130)+'Key to Columns'!$B$28)</f>
        <v>4.2589147321678462</v>
      </c>
      <c r="L130" t="s">
        <v>170</v>
      </c>
      <c r="M130" t="s">
        <v>170</v>
      </c>
      <c r="N130" t="s">
        <v>168</v>
      </c>
      <c r="O130" t="s">
        <v>170</v>
      </c>
    </row>
    <row r="131" spans="1:15" x14ac:dyDescent="0.3">
      <c r="A131">
        <v>2019</v>
      </c>
      <c r="B131" t="s">
        <v>49</v>
      </c>
      <c r="C131" t="s">
        <v>445</v>
      </c>
      <c r="D131" s="3">
        <v>35</v>
      </c>
      <c r="E131" s="4">
        <v>4.5999999999999996</v>
      </c>
      <c r="F131">
        <v>3</v>
      </c>
      <c r="G131">
        <v>448</v>
      </c>
      <c r="H131" s="6">
        <f t="shared" si="8"/>
        <v>7.8124999999999991</v>
      </c>
      <c r="I131" s="5">
        <f t="shared" si="9"/>
        <v>12.8</v>
      </c>
      <c r="J131" s="7">
        <f>IF(F131=0,4,(E131-'Key to Columns'!$B$28)*'Key to Columns'!$B$29/('Key to Columns'!$B$29+'Key to Columns'!$B$30/F131)+'Key to Columns'!$B$28)</f>
        <v>4.4073810359542245</v>
      </c>
      <c r="L131" t="s">
        <v>170</v>
      </c>
      <c r="M131" t="s">
        <v>168</v>
      </c>
      <c r="N131" t="s">
        <v>168</v>
      </c>
      <c r="O131" t="s">
        <v>168</v>
      </c>
    </row>
    <row r="132" spans="1:15" x14ac:dyDescent="0.3">
      <c r="A132">
        <v>2019</v>
      </c>
      <c r="B132" t="s">
        <v>292</v>
      </c>
      <c r="C132" t="s">
        <v>293</v>
      </c>
      <c r="D132" s="3">
        <v>35</v>
      </c>
      <c r="E132" s="4">
        <v>5</v>
      </c>
      <c r="F132">
        <v>1</v>
      </c>
      <c r="G132">
        <v>224</v>
      </c>
      <c r="H132" s="6">
        <f t="shared" si="8"/>
        <v>15.624999999999998</v>
      </c>
      <c r="I132" s="5">
        <f t="shared" si="9"/>
        <v>6.4</v>
      </c>
      <c r="J132" s="7">
        <f>IF(F132=0,4,(E132-'Key to Columns'!$B$28)*'Key to Columns'!$B$29/('Key to Columns'!$B$29+'Key to Columns'!$B$30/F132)+'Key to Columns'!$B$28)</f>
        <v>4.4083423742784609</v>
      </c>
      <c r="L132" t="s">
        <v>168</v>
      </c>
      <c r="M132" t="s">
        <v>170</v>
      </c>
      <c r="N132" t="s">
        <v>168</v>
      </c>
      <c r="O132" t="s">
        <v>170</v>
      </c>
    </row>
    <row r="133" spans="1:15" x14ac:dyDescent="0.3">
      <c r="A133">
        <v>2019</v>
      </c>
      <c r="B133" t="s">
        <v>319</v>
      </c>
      <c r="C133" t="s">
        <v>320</v>
      </c>
      <c r="D133" s="3">
        <v>20</v>
      </c>
      <c r="E133" s="4">
        <v>4.2</v>
      </c>
      <c r="F133">
        <v>54</v>
      </c>
      <c r="G133">
        <v>368</v>
      </c>
      <c r="H133" s="6">
        <f t="shared" si="8"/>
        <v>5.4347826086956523</v>
      </c>
      <c r="I133" s="5">
        <f t="shared" si="9"/>
        <v>18.399999999999999</v>
      </c>
      <c r="J133" s="7">
        <f>IF(F133=0,4,(E133-'Key to Columns'!$B$28)*'Key to Columns'!$B$29/('Key to Columns'!$B$29+'Key to Columns'!$B$30/F133)+'Key to Columns'!$B$28)</f>
        <v>4.2350995136841414</v>
      </c>
      <c r="L133" t="s">
        <v>168</v>
      </c>
      <c r="M133" t="s">
        <v>170</v>
      </c>
      <c r="N133" t="s">
        <v>168</v>
      </c>
      <c r="O133" t="s">
        <v>170</v>
      </c>
    </row>
    <row r="134" spans="1:15" x14ac:dyDescent="0.3">
      <c r="A134">
        <v>2019</v>
      </c>
      <c r="B134" t="s">
        <v>396</v>
      </c>
      <c r="C134" t="s">
        <v>59</v>
      </c>
      <c r="D134" s="3">
        <v>18</v>
      </c>
      <c r="F134">
        <v>0</v>
      </c>
      <c r="G134">
        <v>168</v>
      </c>
      <c r="H134" s="6">
        <f t="shared" si="8"/>
        <v>10.714285714285715</v>
      </c>
      <c r="I134" s="5">
        <f t="shared" si="9"/>
        <v>9.3333333333333339</v>
      </c>
      <c r="J134" s="7">
        <f>IF(F134=0,4,(E134-'Key to Columns'!$B$28)*'Key to Columns'!$B$29/('Key to Columns'!$B$29+'Key to Columns'!$B$30/F134)+'Key to Columns'!$B$28)</f>
        <v>4</v>
      </c>
      <c r="L134" t="s">
        <v>170</v>
      </c>
      <c r="M134" t="s">
        <v>168</v>
      </c>
      <c r="N134" t="s">
        <v>168</v>
      </c>
      <c r="O134" t="s">
        <v>170</v>
      </c>
    </row>
    <row r="135" spans="1:15" x14ac:dyDescent="0.3">
      <c r="A135">
        <v>2019</v>
      </c>
      <c r="B135" t="s">
        <v>164</v>
      </c>
      <c r="C135" t="s">
        <v>165</v>
      </c>
      <c r="D135" s="3">
        <v>11</v>
      </c>
      <c r="E135" s="4">
        <v>4</v>
      </c>
      <c r="F135">
        <v>1</v>
      </c>
      <c r="G135">
        <v>62</v>
      </c>
      <c r="H135" s="6">
        <f t="shared" si="8"/>
        <v>17.741935483870968</v>
      </c>
      <c r="I135" s="5">
        <f t="shared" si="9"/>
        <v>5.6363636363636367</v>
      </c>
      <c r="J135" s="7">
        <f>IF(F135=0,4,(E135-'Key to Columns'!$B$28)*'Key to Columns'!$B$29/('Key to Columns'!$B$29+'Key to Columns'!$B$30/F135)+'Key to Columns'!$B$28)</f>
        <v>4.34322019290732</v>
      </c>
      <c r="L135" t="s">
        <v>168</v>
      </c>
      <c r="M135" t="s">
        <v>170</v>
      </c>
      <c r="N135" t="s">
        <v>168</v>
      </c>
      <c r="O135" t="s">
        <v>170</v>
      </c>
    </row>
    <row r="136" spans="1:15" x14ac:dyDescent="0.3">
      <c r="A136">
        <v>2020</v>
      </c>
      <c r="B136" t="s">
        <v>379</v>
      </c>
      <c r="C136" t="s">
        <v>23</v>
      </c>
      <c r="D136" s="3">
        <v>20</v>
      </c>
      <c r="E136" s="4">
        <v>4.5999999999999996</v>
      </c>
      <c r="F136">
        <v>104</v>
      </c>
      <c r="G136">
        <v>288</v>
      </c>
      <c r="H136" s="6">
        <f t="shared" si="8"/>
        <v>6.9444444444444446</v>
      </c>
      <c r="I136" s="5">
        <f t="shared" si="9"/>
        <v>14.4</v>
      </c>
      <c r="J136" s="7">
        <f>IF(F136=0,4,(E136-'Key to Columns'!$B$28)*'Key to Columns'!$B$29/('Key to Columns'!$B$29+'Key to Columns'!$B$30/F136)+'Key to Columns'!$B$28)</f>
        <v>4.5717542515231466</v>
      </c>
      <c r="L136" t="s">
        <v>170</v>
      </c>
      <c r="M136" t="s">
        <v>170</v>
      </c>
      <c r="N136" t="s">
        <v>168</v>
      </c>
      <c r="O136" t="s">
        <v>170</v>
      </c>
    </row>
    <row r="137" spans="1:15" x14ac:dyDescent="0.3">
      <c r="A137">
        <v>2020</v>
      </c>
      <c r="B137" t="s">
        <v>363</v>
      </c>
      <c r="C137" t="s">
        <v>364</v>
      </c>
      <c r="D137" s="3">
        <v>14</v>
      </c>
      <c r="F137">
        <v>0</v>
      </c>
      <c r="G137">
        <v>341</v>
      </c>
      <c r="H137" s="6">
        <f t="shared" si="8"/>
        <v>4.1055718475073313</v>
      </c>
      <c r="I137" s="5">
        <f t="shared" si="9"/>
        <v>24.357142857142858</v>
      </c>
      <c r="J137" s="7">
        <f>IF(F137=0,4,(E137-'Key to Columns'!$B$28)*'Key to Columns'!$B$29/('Key to Columns'!$B$29+'Key to Columns'!$B$30/F137)+'Key to Columns'!$B$28)</f>
        <v>4</v>
      </c>
      <c r="L137" t="s">
        <v>170</v>
      </c>
      <c r="M137" t="s">
        <v>170</v>
      </c>
      <c r="N137" t="s">
        <v>168</v>
      </c>
      <c r="O137" t="s">
        <v>170</v>
      </c>
    </row>
    <row r="138" spans="1:15" x14ac:dyDescent="0.3">
      <c r="A138">
        <v>2020</v>
      </c>
      <c r="B138" t="s">
        <v>443</v>
      </c>
      <c r="C138" t="s">
        <v>442</v>
      </c>
      <c r="D138" s="3">
        <v>0</v>
      </c>
      <c r="F138">
        <v>0</v>
      </c>
      <c r="G138">
        <v>267</v>
      </c>
      <c r="H138" s="6">
        <f t="shared" si="8"/>
        <v>0</v>
      </c>
      <c r="I138" s="5" t="e">
        <f t="shared" si="9"/>
        <v>#DIV/0!</v>
      </c>
      <c r="J138" s="7">
        <f>IF(F138=0,4,(E138-'Key to Columns'!$B$28)*'Key to Columns'!$B$29/('Key to Columns'!$B$29+'Key to Columns'!$B$30/F138)+'Key to Columns'!$B$28)</f>
        <v>4</v>
      </c>
      <c r="K138" t="s">
        <v>266</v>
      </c>
      <c r="L138" t="s">
        <v>170</v>
      </c>
      <c r="M138" t="s">
        <v>168</v>
      </c>
      <c r="N138" t="s">
        <v>168</v>
      </c>
      <c r="O138" t="s">
        <v>170</v>
      </c>
    </row>
    <row r="139" spans="1:15" x14ac:dyDescent="0.3">
      <c r="A139">
        <v>2020</v>
      </c>
      <c r="B139" t="s">
        <v>100</v>
      </c>
      <c r="C139" t="s">
        <v>101</v>
      </c>
      <c r="F139">
        <v>0</v>
      </c>
      <c r="G139">
        <v>160</v>
      </c>
      <c r="H139" s="6">
        <f t="shared" si="8"/>
        <v>0</v>
      </c>
      <c r="I139" s="5" t="e">
        <f t="shared" si="9"/>
        <v>#DIV/0!</v>
      </c>
      <c r="J139" s="7">
        <f>IF(F139=0,4,(E139-'Key to Columns'!$B$28)*'Key to Columns'!$B$29/('Key to Columns'!$B$29+'Key to Columns'!$B$30/F139)+'Key to Columns'!$B$28)</f>
        <v>4</v>
      </c>
      <c r="K139" t="s">
        <v>102</v>
      </c>
      <c r="L139" t="s">
        <v>170</v>
      </c>
      <c r="M139" t="s">
        <v>170</v>
      </c>
      <c r="N139" t="s">
        <v>168</v>
      </c>
      <c r="O139" t="s">
        <v>170</v>
      </c>
    </row>
    <row r="140" spans="1:15" x14ac:dyDescent="0.3">
      <c r="A140">
        <v>2020</v>
      </c>
      <c r="B140" t="s">
        <v>147</v>
      </c>
      <c r="C140" t="s">
        <v>148</v>
      </c>
      <c r="D140" s="3">
        <v>44</v>
      </c>
      <c r="E140" s="4">
        <v>5</v>
      </c>
      <c r="F140">
        <v>1</v>
      </c>
      <c r="G140">
        <v>530</v>
      </c>
      <c r="H140" s="6">
        <f t="shared" si="8"/>
        <v>8.3018867924528301</v>
      </c>
      <c r="I140" s="5">
        <f t="shared" si="9"/>
        <v>12.045454545454545</v>
      </c>
      <c r="J140" s="7">
        <f>IF(F140=0,4,(E140-'Key to Columns'!$B$28)*'Key to Columns'!$B$29/('Key to Columns'!$B$29+'Key to Columns'!$B$30/F140)+'Key to Columns'!$B$28)</f>
        <v>4.4083423742784609</v>
      </c>
      <c r="K140" t="s">
        <v>47</v>
      </c>
      <c r="L140" t="s">
        <v>170</v>
      </c>
      <c r="M140" t="s">
        <v>170</v>
      </c>
      <c r="N140" t="s">
        <v>168</v>
      </c>
      <c r="O140" t="s">
        <v>168</v>
      </c>
    </row>
    <row r="141" spans="1:15" x14ac:dyDescent="0.3">
      <c r="A141">
        <v>2020</v>
      </c>
      <c r="B141" t="s">
        <v>286</v>
      </c>
      <c r="C141" t="s">
        <v>287</v>
      </c>
      <c r="D141" s="3">
        <v>98</v>
      </c>
      <c r="E141" s="4">
        <v>5</v>
      </c>
      <c r="F141">
        <v>2</v>
      </c>
      <c r="G141">
        <v>360</v>
      </c>
      <c r="H141" s="6">
        <f t="shared" si="8"/>
        <v>27.222222222222221</v>
      </c>
      <c r="I141" s="5">
        <f t="shared" si="9"/>
        <v>3.6734693877551021</v>
      </c>
      <c r="J141" s="7">
        <f>IF(F141=0,4,(E141-'Key to Columns'!$B$28)*'Key to Columns'!$B$29/('Key to Columns'!$B$29+'Key to Columns'!$B$30/F141)+'Key to Columns'!$B$28)</f>
        <v>4.4445166610276639</v>
      </c>
      <c r="L141" t="s">
        <v>168</v>
      </c>
      <c r="M141" t="s">
        <v>170</v>
      </c>
      <c r="N141" t="s">
        <v>168</v>
      </c>
      <c r="O141" t="s">
        <v>170</v>
      </c>
    </row>
    <row r="142" spans="1:15" x14ac:dyDescent="0.3">
      <c r="A142">
        <v>2020</v>
      </c>
      <c r="B142" t="s">
        <v>312</v>
      </c>
      <c r="C142" t="s">
        <v>313</v>
      </c>
      <c r="D142" s="3">
        <v>45</v>
      </c>
      <c r="E142" s="4">
        <v>5</v>
      </c>
      <c r="F142">
        <v>2</v>
      </c>
      <c r="G142">
        <v>312</v>
      </c>
      <c r="H142" s="6">
        <f t="shared" si="8"/>
        <v>14.423076923076923</v>
      </c>
      <c r="I142" s="5">
        <f t="shared" si="9"/>
        <v>6.9333333333333336</v>
      </c>
      <c r="J142" s="7">
        <f>IF(F142=0,4,(E142-'Key to Columns'!$B$28)*'Key to Columns'!$B$29/('Key to Columns'!$B$29+'Key to Columns'!$B$30/F142)+'Key to Columns'!$B$28)</f>
        <v>4.4445166610276639</v>
      </c>
      <c r="L142" t="s">
        <v>168</v>
      </c>
      <c r="M142" t="s">
        <v>170</v>
      </c>
      <c r="N142" t="s">
        <v>168</v>
      </c>
      <c r="O142" t="s">
        <v>170</v>
      </c>
    </row>
    <row r="143" spans="1:15" x14ac:dyDescent="0.3">
      <c r="A143">
        <v>2020</v>
      </c>
      <c r="B143" t="s">
        <v>197</v>
      </c>
      <c r="C143" t="s">
        <v>214</v>
      </c>
      <c r="D143" s="3">
        <v>1</v>
      </c>
      <c r="F143">
        <v>0</v>
      </c>
      <c r="G143">
        <v>167</v>
      </c>
      <c r="H143" s="6">
        <f t="shared" si="8"/>
        <v>0.5988023952095809</v>
      </c>
      <c r="I143" s="5">
        <f t="shared" si="9"/>
        <v>167</v>
      </c>
      <c r="J143" s="7">
        <f>IF(F143=0,4,(E143-'Key to Columns'!$B$28)*'Key to Columns'!$B$29/('Key to Columns'!$B$29+'Key to Columns'!$B$30/F143)+'Key to Columns'!$B$28)</f>
        <v>4</v>
      </c>
      <c r="K143" t="s">
        <v>218</v>
      </c>
      <c r="L143" t="s">
        <v>170</v>
      </c>
      <c r="M143" t="s">
        <v>170</v>
      </c>
      <c r="N143" t="s">
        <v>170</v>
      </c>
      <c r="O143" t="s">
        <v>168</v>
      </c>
    </row>
    <row r="144" spans="1:15" x14ac:dyDescent="0.3">
      <c r="A144">
        <v>2020</v>
      </c>
      <c r="B144" t="s">
        <v>449</v>
      </c>
      <c r="C144" s="10" t="s">
        <v>448</v>
      </c>
      <c r="D144" s="3">
        <v>0</v>
      </c>
      <c r="F144">
        <v>0</v>
      </c>
      <c r="G144">
        <v>229</v>
      </c>
      <c r="H144" s="6">
        <f t="shared" si="8"/>
        <v>0</v>
      </c>
      <c r="I144" s="5" t="e">
        <f t="shared" si="9"/>
        <v>#DIV/0!</v>
      </c>
      <c r="J144" s="7">
        <f>IF(F144=0,4,(E144-'Key to Columns'!$B$28)*'Key to Columns'!$B$29/('Key to Columns'!$B$29+'Key to Columns'!$B$30/F144)+'Key to Columns'!$B$28)</f>
        <v>4</v>
      </c>
      <c r="K144" t="s">
        <v>266</v>
      </c>
      <c r="L144" t="s">
        <v>170</v>
      </c>
      <c r="M144" t="s">
        <v>170</v>
      </c>
      <c r="N144" t="s">
        <v>168</v>
      </c>
      <c r="O144" t="s">
        <v>170</v>
      </c>
    </row>
    <row r="145" spans="1:15" x14ac:dyDescent="0.3">
      <c r="A145">
        <v>2020</v>
      </c>
      <c r="B145" t="s">
        <v>92</v>
      </c>
      <c r="C145" t="s">
        <v>93</v>
      </c>
      <c r="D145" s="3">
        <v>6</v>
      </c>
      <c r="E145" s="4">
        <v>5</v>
      </c>
      <c r="F145">
        <v>6</v>
      </c>
      <c r="G145">
        <v>99</v>
      </c>
      <c r="H145" s="6">
        <f t="shared" si="8"/>
        <v>6.0606060606060606</v>
      </c>
      <c r="I145" s="5">
        <f t="shared" si="9"/>
        <v>16.5</v>
      </c>
      <c r="J145" s="7">
        <f>IF(F145=0,4,(E145-'Key to Columns'!$B$28)*'Key to Columns'!$B$29/('Key to Columns'!$B$29+'Key to Columns'!$B$30/F145)+'Key to Columns'!$B$28)</f>
        <v>4.55367172775839</v>
      </c>
      <c r="L145" t="s">
        <v>170</v>
      </c>
      <c r="M145" t="s">
        <v>170</v>
      </c>
      <c r="N145" t="s">
        <v>168</v>
      </c>
      <c r="O145" t="s">
        <v>168</v>
      </c>
    </row>
    <row r="146" spans="1:15" x14ac:dyDescent="0.3">
      <c r="A146">
        <v>2021</v>
      </c>
      <c r="B146" t="s">
        <v>246</v>
      </c>
      <c r="C146" t="s">
        <v>22</v>
      </c>
      <c r="D146" s="3">
        <v>20</v>
      </c>
      <c r="E146" s="4">
        <v>4.0999999999999996</v>
      </c>
      <c r="F146">
        <v>12</v>
      </c>
      <c r="G146">
        <v>298</v>
      </c>
      <c r="H146" s="6">
        <f t="shared" si="8"/>
        <v>6.7114093959731544</v>
      </c>
      <c r="I146" s="5">
        <f t="shared" si="9"/>
        <v>14.9</v>
      </c>
      <c r="J146" s="7">
        <f>IF(F146=0,4,(E146-'Key to Columns'!$B$28)*'Key to Columns'!$B$29/('Key to Columns'!$B$29+'Key to Columns'!$B$30/F146)+'Key to Columns'!$B$28)</f>
        <v>4.2455025401434305</v>
      </c>
      <c r="K146" t="s">
        <v>128</v>
      </c>
      <c r="L146" t="s">
        <v>170</v>
      </c>
      <c r="M146" t="s">
        <v>170</v>
      </c>
      <c r="N146" t="s">
        <v>168</v>
      </c>
      <c r="O146" t="s">
        <v>170</v>
      </c>
    </row>
    <row r="147" spans="1:15" x14ac:dyDescent="0.3">
      <c r="A147">
        <v>2021</v>
      </c>
      <c r="B147" t="s">
        <v>425</v>
      </c>
      <c r="C147" t="s">
        <v>424</v>
      </c>
      <c r="D147" s="3">
        <v>0</v>
      </c>
      <c r="F147">
        <v>0</v>
      </c>
      <c r="G147">
        <v>230</v>
      </c>
      <c r="H147" s="6">
        <f t="shared" si="8"/>
        <v>0</v>
      </c>
      <c r="I147" s="5" t="e">
        <f t="shared" si="9"/>
        <v>#DIV/0!</v>
      </c>
      <c r="J147" s="7">
        <f>IF(F147=0,4,(E147-'Key to Columns'!$B$28)*'Key to Columns'!$B$29/('Key to Columns'!$B$29+'Key to Columns'!$B$30/F147)+'Key to Columns'!$B$28)</f>
        <v>4</v>
      </c>
      <c r="K147" t="s">
        <v>266</v>
      </c>
      <c r="L147" t="s">
        <v>170</v>
      </c>
      <c r="M147" t="s">
        <v>170</v>
      </c>
      <c r="N147" t="s">
        <v>168</v>
      </c>
      <c r="O147" t="s">
        <v>170</v>
      </c>
    </row>
    <row r="148" spans="1:15" x14ac:dyDescent="0.3">
      <c r="A148">
        <v>2021</v>
      </c>
      <c r="B148" t="s">
        <v>258</v>
      </c>
      <c r="C148" t="s">
        <v>325</v>
      </c>
      <c r="D148" s="3">
        <v>61</v>
      </c>
      <c r="E148" s="4">
        <v>5</v>
      </c>
      <c r="F148">
        <v>1</v>
      </c>
      <c r="G148">
        <v>178</v>
      </c>
      <c r="H148" s="6">
        <f t="shared" si="8"/>
        <v>34.269662921348313</v>
      </c>
      <c r="I148" s="5">
        <f t="shared" si="9"/>
        <v>2.918032786885246</v>
      </c>
      <c r="J148" s="7">
        <f>IF(F148=0,4,(E148-'Key to Columns'!$B$28)*'Key to Columns'!$B$29/('Key to Columns'!$B$29+'Key to Columns'!$B$30/F148)+'Key to Columns'!$B$28)</f>
        <v>4.4083423742784609</v>
      </c>
      <c r="K148" t="s">
        <v>20</v>
      </c>
      <c r="L148" t="s">
        <v>170</v>
      </c>
      <c r="M148" t="s">
        <v>168</v>
      </c>
      <c r="N148" t="s">
        <v>168</v>
      </c>
      <c r="O148" t="s">
        <v>170</v>
      </c>
    </row>
    <row r="149" spans="1:15" x14ac:dyDescent="0.3">
      <c r="A149">
        <v>2021</v>
      </c>
      <c r="B149" t="s">
        <v>259</v>
      </c>
      <c r="C149" t="s">
        <v>260</v>
      </c>
      <c r="D149" s="3">
        <v>56</v>
      </c>
      <c r="F149">
        <v>0</v>
      </c>
      <c r="G149">
        <v>240</v>
      </c>
      <c r="H149" s="6">
        <f t="shared" ref="H149:H180" si="10">D149/(G149/100)</f>
        <v>23.333333333333336</v>
      </c>
      <c r="I149" s="5">
        <f t="shared" ref="I149:I180" si="11">G149/D149</f>
        <v>4.2857142857142856</v>
      </c>
      <c r="J149" s="7">
        <f>IF(F149=0,4,(E149-'Key to Columns'!$B$28)*'Key to Columns'!$B$29/('Key to Columns'!$B$29+'Key to Columns'!$B$30/F149)+'Key to Columns'!$B$28)</f>
        <v>4</v>
      </c>
      <c r="K149" t="s">
        <v>21</v>
      </c>
      <c r="L149" t="s">
        <v>170</v>
      </c>
      <c r="M149" t="s">
        <v>168</v>
      </c>
      <c r="N149" t="s">
        <v>168</v>
      </c>
      <c r="O149" t="s">
        <v>170</v>
      </c>
    </row>
    <row r="150" spans="1:15" x14ac:dyDescent="0.3">
      <c r="A150">
        <v>2021</v>
      </c>
      <c r="B150" t="s">
        <v>58</v>
      </c>
      <c r="C150" t="s">
        <v>59</v>
      </c>
      <c r="D150" s="3">
        <v>24</v>
      </c>
      <c r="E150" s="4">
        <v>3</v>
      </c>
      <c r="F150">
        <v>1</v>
      </c>
      <c r="G150">
        <v>184</v>
      </c>
      <c r="H150" s="6">
        <f t="shared" si="10"/>
        <v>13.043478260869565</v>
      </c>
      <c r="I150" s="5">
        <f t="shared" si="11"/>
        <v>7.666666666666667</v>
      </c>
      <c r="J150" s="7">
        <f>IF(F150=0,4,(E150-'Key to Columns'!$B$28)*'Key to Columns'!$B$29/('Key to Columns'!$B$29+'Key to Columns'!$B$30/F150)+'Key to Columns'!$B$28)</f>
        <v>4.2780980115361791</v>
      </c>
      <c r="L150" t="s">
        <v>170</v>
      </c>
      <c r="M150" t="s">
        <v>168</v>
      </c>
      <c r="N150" t="s">
        <v>168</v>
      </c>
      <c r="O150" t="s">
        <v>170</v>
      </c>
    </row>
    <row r="151" spans="1:15" x14ac:dyDescent="0.3">
      <c r="A151">
        <v>2022</v>
      </c>
      <c r="B151" t="s">
        <v>374</v>
      </c>
      <c r="C151" t="s">
        <v>375</v>
      </c>
      <c r="D151" s="3">
        <v>111</v>
      </c>
      <c r="F151">
        <v>0</v>
      </c>
      <c r="G151">
        <v>243</v>
      </c>
      <c r="H151" s="6">
        <f t="shared" si="10"/>
        <v>45.679012345679013</v>
      </c>
      <c r="I151" s="5">
        <f t="shared" si="11"/>
        <v>2.189189189189189</v>
      </c>
      <c r="J151" s="7">
        <f>IF(F151=0,4,(E151-'Key to Columns'!$B$28)*'Key to Columns'!$B$29/('Key to Columns'!$B$29+'Key to Columns'!$B$30/F151)+'Key to Columns'!$B$28)</f>
        <v>4</v>
      </c>
      <c r="K151" t="s">
        <v>21</v>
      </c>
      <c r="L151" t="s">
        <v>170</v>
      </c>
      <c r="M151" t="s">
        <v>170</v>
      </c>
      <c r="N151" t="s">
        <v>168</v>
      </c>
      <c r="O151" t="s">
        <v>170</v>
      </c>
    </row>
    <row r="152" spans="1:15" x14ac:dyDescent="0.3">
      <c r="A152">
        <v>2022</v>
      </c>
      <c r="B152" t="s">
        <v>261</v>
      </c>
      <c r="C152" t="s">
        <v>163</v>
      </c>
      <c r="D152" s="3">
        <v>45</v>
      </c>
      <c r="F152">
        <v>0</v>
      </c>
      <c r="G152">
        <v>256</v>
      </c>
      <c r="H152" s="6">
        <f t="shared" si="10"/>
        <v>17.578125</v>
      </c>
      <c r="I152" s="5">
        <f t="shared" si="11"/>
        <v>5.6888888888888891</v>
      </c>
      <c r="J152" s="7">
        <f>IF(F152=0,4,(E152-'Key to Columns'!$B$28)*'Key to Columns'!$B$29/('Key to Columns'!$B$29+'Key to Columns'!$B$30/F152)+'Key to Columns'!$B$28)</f>
        <v>4</v>
      </c>
      <c r="L152" t="s">
        <v>170</v>
      </c>
      <c r="M152" t="s">
        <v>170</v>
      </c>
      <c r="N152" t="s">
        <v>168</v>
      </c>
      <c r="O152" t="s">
        <v>170</v>
      </c>
    </row>
    <row r="153" spans="1:15" x14ac:dyDescent="0.3">
      <c r="A153">
        <v>2022</v>
      </c>
      <c r="B153" t="s">
        <v>316</v>
      </c>
      <c r="C153" t="s">
        <v>317</v>
      </c>
      <c r="D153" s="3">
        <v>21</v>
      </c>
      <c r="E153" s="4">
        <v>5</v>
      </c>
      <c r="F153">
        <v>1</v>
      </c>
      <c r="G153">
        <v>210</v>
      </c>
      <c r="H153" s="6">
        <f t="shared" si="10"/>
        <v>10</v>
      </c>
      <c r="I153" s="5">
        <f t="shared" si="11"/>
        <v>10</v>
      </c>
      <c r="J153" s="7">
        <f>IF(F153=0,4,(E153-'Key to Columns'!$B$28)*'Key to Columns'!$B$29/('Key to Columns'!$B$29+'Key to Columns'!$B$30/F153)+'Key to Columns'!$B$28)</f>
        <v>4.4083423742784609</v>
      </c>
      <c r="L153" t="s">
        <v>168</v>
      </c>
      <c r="M153" t="s">
        <v>170</v>
      </c>
      <c r="N153" t="s">
        <v>168</v>
      </c>
      <c r="O153" t="s">
        <v>170</v>
      </c>
    </row>
    <row r="154" spans="1:15" x14ac:dyDescent="0.3">
      <c r="A154">
        <v>2022</v>
      </c>
      <c r="B154" t="s">
        <v>245</v>
      </c>
      <c r="C154" t="s">
        <v>17</v>
      </c>
      <c r="D154" s="3">
        <v>15</v>
      </c>
      <c r="E154" s="4">
        <v>4.3</v>
      </c>
      <c r="F154">
        <v>52</v>
      </c>
      <c r="G154">
        <v>272</v>
      </c>
      <c r="H154" s="6">
        <f t="shared" si="10"/>
        <v>5.5147058823529411</v>
      </c>
      <c r="I154" s="5">
        <f t="shared" si="11"/>
        <v>18.133333333333333</v>
      </c>
      <c r="J154" s="7">
        <f>IF(F154=0,4,(E154-'Key to Columns'!$B$28)*'Key to Columns'!$B$29/('Key to Columns'!$B$29+'Key to Columns'!$B$30/F154)+'Key to Columns'!$B$28)</f>
        <v>4.3145229087935766</v>
      </c>
      <c r="L154" t="s">
        <v>170</v>
      </c>
      <c r="M154" t="s">
        <v>170</v>
      </c>
      <c r="N154" t="s">
        <v>168</v>
      </c>
      <c r="O154" t="s">
        <v>168</v>
      </c>
    </row>
    <row r="155" spans="1:15" x14ac:dyDescent="0.3">
      <c r="A155">
        <v>2022</v>
      </c>
      <c r="B155" t="s">
        <v>387</v>
      </c>
      <c r="C155" t="s">
        <v>388</v>
      </c>
      <c r="D155" s="3">
        <v>0</v>
      </c>
      <c r="F155">
        <v>0</v>
      </c>
      <c r="G155">
        <v>116</v>
      </c>
      <c r="H155" s="6">
        <f t="shared" si="10"/>
        <v>0</v>
      </c>
      <c r="I155" s="5" t="e">
        <f t="shared" si="11"/>
        <v>#DIV/0!</v>
      </c>
      <c r="J155" s="7">
        <f>IF(F155=0,4,(E155-'Key to Columns'!$B$28)*'Key to Columns'!$B$29/('Key to Columns'!$B$29+'Key to Columns'!$B$30/F155)+'Key to Columns'!$B$28)</f>
        <v>4</v>
      </c>
      <c r="K155" t="s">
        <v>218</v>
      </c>
      <c r="L155" t="s">
        <v>170</v>
      </c>
      <c r="M155" t="s">
        <v>170</v>
      </c>
      <c r="N155" t="s">
        <v>168</v>
      </c>
      <c r="O155" t="s">
        <v>170</v>
      </c>
    </row>
    <row r="156" spans="1:15" x14ac:dyDescent="0.3">
      <c r="A156">
        <v>2022</v>
      </c>
      <c r="B156" t="s">
        <v>18</v>
      </c>
      <c r="C156" t="s">
        <v>19</v>
      </c>
      <c r="D156" s="3">
        <v>15</v>
      </c>
      <c r="E156" s="4">
        <v>4.4000000000000004</v>
      </c>
      <c r="F156">
        <v>24</v>
      </c>
      <c r="G156">
        <v>312</v>
      </c>
      <c r="H156" s="6">
        <f t="shared" si="10"/>
        <v>4.8076923076923075</v>
      </c>
      <c r="I156" s="5">
        <f t="shared" si="11"/>
        <v>20.8</v>
      </c>
      <c r="J156" s="7">
        <f>IF(F156=0,4,(E156-'Key to Columns'!$B$28)*'Key to Columns'!$B$29/('Key to Columns'!$B$29+'Key to Columns'!$B$30/F156)+'Key to Columns'!$B$28)</f>
        <v>4.387696849466618</v>
      </c>
      <c r="L156" t="s">
        <v>170</v>
      </c>
      <c r="M156" t="s">
        <v>170</v>
      </c>
      <c r="N156" t="s">
        <v>168</v>
      </c>
      <c r="O156" t="s">
        <v>170</v>
      </c>
    </row>
    <row r="157" spans="1:15" x14ac:dyDescent="0.3">
      <c r="A157">
        <v>2022</v>
      </c>
      <c r="B157" t="s">
        <v>241</v>
      </c>
      <c r="C157" t="s">
        <v>96</v>
      </c>
      <c r="D157" s="3">
        <v>40</v>
      </c>
      <c r="E157" s="4">
        <v>5</v>
      </c>
      <c r="F157">
        <v>1</v>
      </c>
      <c r="G157">
        <v>235</v>
      </c>
      <c r="H157" s="6">
        <f t="shared" si="10"/>
        <v>17.021276595744681</v>
      </c>
      <c r="I157" s="5">
        <f t="shared" si="11"/>
        <v>5.875</v>
      </c>
      <c r="J157" s="7">
        <f>IF(F157=0,4,(E157-'Key to Columns'!$B$28)*'Key to Columns'!$B$29/('Key to Columns'!$B$29+'Key to Columns'!$B$30/F157)+'Key to Columns'!$B$28)</f>
        <v>4.4083423742784609</v>
      </c>
      <c r="L157" t="s">
        <v>168</v>
      </c>
      <c r="M157" t="s">
        <v>170</v>
      </c>
      <c r="N157" t="s">
        <v>168</v>
      </c>
      <c r="O157" t="s">
        <v>170</v>
      </c>
    </row>
    <row r="158" spans="1:15" x14ac:dyDescent="0.3">
      <c r="A158">
        <v>2022</v>
      </c>
      <c r="B158" t="s">
        <v>436</v>
      </c>
      <c r="C158" t="s">
        <v>435</v>
      </c>
      <c r="D158" s="3">
        <v>97</v>
      </c>
      <c r="F158">
        <v>0</v>
      </c>
      <c r="G158">
        <v>198</v>
      </c>
      <c r="H158" s="6">
        <f t="shared" si="10"/>
        <v>48.98989898989899</v>
      </c>
      <c r="I158" s="5">
        <f t="shared" si="11"/>
        <v>2.0412371134020617</v>
      </c>
      <c r="J158" s="7">
        <f>IF(F158=0,4,(E158-'Key to Columns'!$B$28)*'Key to Columns'!$B$29/('Key to Columns'!$B$29+'Key to Columns'!$B$30/F158)+'Key to Columns'!$B$28)</f>
        <v>4</v>
      </c>
      <c r="K158" t="s">
        <v>127</v>
      </c>
      <c r="L158" t="s">
        <v>170</v>
      </c>
      <c r="M158" t="s">
        <v>170</v>
      </c>
      <c r="N158" t="s">
        <v>168</v>
      </c>
      <c r="O158" t="s">
        <v>170</v>
      </c>
    </row>
    <row r="159" spans="1:15" x14ac:dyDescent="0.3">
      <c r="A159">
        <v>2023</v>
      </c>
      <c r="B159" t="s">
        <v>242</v>
      </c>
      <c r="C159" t="s">
        <v>78</v>
      </c>
      <c r="D159" s="3">
        <v>115</v>
      </c>
      <c r="E159" s="4">
        <v>5</v>
      </c>
      <c r="F159">
        <v>1</v>
      </c>
      <c r="G159">
        <v>319</v>
      </c>
      <c r="H159" s="6">
        <f t="shared" si="10"/>
        <v>36.050156739811911</v>
      </c>
      <c r="I159" s="5">
        <f t="shared" si="11"/>
        <v>2.7739130434782608</v>
      </c>
      <c r="J159" s="7">
        <f>IF(F159=0,4,(E159-'Key to Columns'!$B$28)*'Key to Columns'!$B$29/('Key to Columns'!$B$29+'Key to Columns'!$B$30/F159)+'Key to Columns'!$B$28)</f>
        <v>4.4083423742784609</v>
      </c>
      <c r="K159" t="s">
        <v>73</v>
      </c>
      <c r="L159" t="s">
        <v>170</v>
      </c>
      <c r="M159" t="s">
        <v>168</v>
      </c>
      <c r="N159" t="s">
        <v>168</v>
      </c>
      <c r="O159" t="s">
        <v>170</v>
      </c>
    </row>
    <row r="160" spans="1:15" x14ac:dyDescent="0.3">
      <c r="A160">
        <v>2023</v>
      </c>
      <c r="B160" t="s">
        <v>318</v>
      </c>
      <c r="C160" t="s">
        <v>317</v>
      </c>
      <c r="D160" s="3">
        <v>24</v>
      </c>
      <c r="F160">
        <v>0</v>
      </c>
      <c r="G160">
        <v>208</v>
      </c>
      <c r="H160" s="6">
        <f t="shared" si="10"/>
        <v>11.538461538461538</v>
      </c>
      <c r="I160" s="5">
        <f t="shared" si="11"/>
        <v>8.6666666666666661</v>
      </c>
      <c r="J160" s="7">
        <f>IF(F160=0,4,(E160-'Key to Columns'!$B$28)*'Key to Columns'!$B$29/('Key to Columns'!$B$29+'Key to Columns'!$B$30/F160)+'Key to Columns'!$B$28)</f>
        <v>4</v>
      </c>
      <c r="K160" t="s">
        <v>54</v>
      </c>
      <c r="L160" t="s">
        <v>168</v>
      </c>
      <c r="M160" t="s">
        <v>170</v>
      </c>
      <c r="N160" t="s">
        <v>168</v>
      </c>
      <c r="O160" t="s">
        <v>170</v>
      </c>
    </row>
    <row r="161" spans="1:15" x14ac:dyDescent="0.3">
      <c r="A161">
        <v>2023</v>
      </c>
      <c r="B161" t="s">
        <v>440</v>
      </c>
      <c r="C161" t="s">
        <v>439</v>
      </c>
      <c r="D161" s="3">
        <v>0</v>
      </c>
      <c r="F161">
        <v>0</v>
      </c>
      <c r="G161">
        <v>431</v>
      </c>
      <c r="H161" s="6">
        <f t="shared" si="10"/>
        <v>0</v>
      </c>
      <c r="I161" s="5" t="e">
        <f t="shared" si="11"/>
        <v>#DIV/0!</v>
      </c>
      <c r="J161" s="7">
        <f>IF(F161=0,4,(E161-'Key to Columns'!$B$28)*'Key to Columns'!$B$29/('Key to Columns'!$B$29+'Key to Columns'!$B$30/F161)+'Key to Columns'!$B$28)</f>
        <v>4</v>
      </c>
      <c r="K161" t="s">
        <v>441</v>
      </c>
      <c r="L161" t="s">
        <v>170</v>
      </c>
      <c r="M161" t="s">
        <v>170</v>
      </c>
      <c r="N161" t="s">
        <v>168</v>
      </c>
      <c r="O161" t="s">
        <v>170</v>
      </c>
    </row>
    <row r="162" spans="1:15" x14ac:dyDescent="0.3">
      <c r="A162">
        <v>2023</v>
      </c>
      <c r="B162" t="s">
        <v>438</v>
      </c>
      <c r="C162" t="s">
        <v>437</v>
      </c>
      <c r="D162" s="3">
        <v>0</v>
      </c>
      <c r="F162">
        <v>0</v>
      </c>
      <c r="G162">
        <v>284</v>
      </c>
      <c r="H162" s="6">
        <f t="shared" si="10"/>
        <v>0</v>
      </c>
      <c r="I162" s="5" t="e">
        <f t="shared" si="11"/>
        <v>#DIV/0!</v>
      </c>
      <c r="J162" s="7">
        <f>IF(F162=0,4,(E162-'Key to Columns'!$B$28)*'Key to Columns'!$B$29/('Key to Columns'!$B$29+'Key to Columns'!$B$30/F162)+'Key to Columns'!$B$28)</f>
        <v>4</v>
      </c>
      <c r="K162" t="s">
        <v>266</v>
      </c>
      <c r="L162" t="s">
        <v>170</v>
      </c>
      <c r="M162" t="s">
        <v>170</v>
      </c>
      <c r="N162" t="s">
        <v>168</v>
      </c>
      <c r="O162" t="s">
        <v>170</v>
      </c>
    </row>
    <row r="163" spans="1:15" x14ac:dyDescent="0.3">
      <c r="A163">
        <v>2023</v>
      </c>
      <c r="B163" t="s">
        <v>15</v>
      </c>
      <c r="C163" t="s">
        <v>16</v>
      </c>
      <c r="D163" s="3">
        <v>97</v>
      </c>
      <c r="E163" s="4">
        <v>5</v>
      </c>
      <c r="F163">
        <v>1</v>
      </c>
      <c r="G163">
        <v>330</v>
      </c>
      <c r="H163" s="6">
        <f t="shared" si="10"/>
        <v>29.393939393939394</v>
      </c>
      <c r="I163" s="5">
        <f t="shared" si="11"/>
        <v>3.402061855670103</v>
      </c>
      <c r="J163" s="7">
        <f>IF(F163=0,4,(E163-'Key to Columns'!$B$28)*'Key to Columns'!$B$29/('Key to Columns'!$B$29+'Key to Columns'!$B$30/F163)+'Key to Columns'!$B$28)</f>
        <v>4.4083423742784609</v>
      </c>
      <c r="L163" t="s">
        <v>168</v>
      </c>
      <c r="M163" t="s">
        <v>170</v>
      </c>
      <c r="N163" t="s">
        <v>168</v>
      </c>
      <c r="O163" t="s">
        <v>168</v>
      </c>
    </row>
    <row r="164" spans="1:15" x14ac:dyDescent="0.3">
      <c r="A164">
        <v>2023</v>
      </c>
      <c r="B164" t="s">
        <v>429</v>
      </c>
      <c r="C164" t="s">
        <v>430</v>
      </c>
      <c r="D164" s="3">
        <v>0</v>
      </c>
      <c r="F164">
        <v>0</v>
      </c>
      <c r="G164">
        <v>246</v>
      </c>
      <c r="H164" s="6">
        <f t="shared" si="10"/>
        <v>0</v>
      </c>
      <c r="I164" s="5" t="e">
        <f t="shared" si="11"/>
        <v>#DIV/0!</v>
      </c>
      <c r="J164" s="7">
        <f>IF(F164=0,4,(E164-'Key to Columns'!$B$28)*'Key to Columns'!$B$29/('Key to Columns'!$B$29+'Key to Columns'!$B$30/F164)+'Key to Columns'!$B$28)</f>
        <v>4</v>
      </c>
      <c r="K164" t="s">
        <v>431</v>
      </c>
      <c r="L164" t="s">
        <v>170</v>
      </c>
      <c r="M164" t="s">
        <v>170</v>
      </c>
      <c r="N164" t="s">
        <v>168</v>
      </c>
      <c r="O164" t="s">
        <v>170</v>
      </c>
    </row>
    <row r="165" spans="1:15" x14ac:dyDescent="0.3">
      <c r="A165">
        <v>2023</v>
      </c>
      <c r="B165" t="s">
        <v>243</v>
      </c>
      <c r="C165" t="s">
        <v>114</v>
      </c>
      <c r="D165" s="3">
        <v>18</v>
      </c>
      <c r="E165" s="4">
        <v>4.4000000000000004</v>
      </c>
      <c r="F165">
        <v>602</v>
      </c>
      <c r="G165">
        <v>496</v>
      </c>
      <c r="H165" s="6">
        <f t="shared" si="10"/>
        <v>3.629032258064516</v>
      </c>
      <c r="I165" s="5">
        <f t="shared" si="11"/>
        <v>27.555555555555557</v>
      </c>
      <c r="J165" s="7">
        <f>IF(F165=0,4,(E165-'Key to Columns'!$B$28)*'Key to Columns'!$B$29/('Key to Columns'!$B$29+'Key to Columns'!$B$30/F165)+'Key to Columns'!$B$28)</f>
        <v>4.3992343762878745</v>
      </c>
      <c r="L165" t="s">
        <v>170</v>
      </c>
      <c r="M165" t="s">
        <v>170</v>
      </c>
      <c r="N165" t="s">
        <v>168</v>
      </c>
      <c r="O165" t="s">
        <v>168</v>
      </c>
    </row>
    <row r="166" spans="1:15" x14ac:dyDescent="0.3">
      <c r="A166">
        <v>2024</v>
      </c>
      <c r="B166" t="s">
        <v>432</v>
      </c>
      <c r="C166" t="s">
        <v>444</v>
      </c>
      <c r="D166" s="3">
        <v>51</v>
      </c>
      <c r="E166" s="4">
        <v>5</v>
      </c>
      <c r="F166">
        <v>1</v>
      </c>
      <c r="G166">
        <v>272</v>
      </c>
      <c r="H166" s="6">
        <f t="shared" si="10"/>
        <v>18.75</v>
      </c>
      <c r="I166" s="5">
        <f t="shared" si="11"/>
        <v>5.333333333333333</v>
      </c>
      <c r="J166" s="7">
        <f>IF(F166=0,4,(E166-'Key to Columns'!$B$28)*'Key to Columns'!$B$29/('Key to Columns'!$B$29+'Key to Columns'!$B$30/F166)+'Key to Columns'!$B$28)</f>
        <v>4.4083423742784609</v>
      </c>
      <c r="L166" t="s">
        <v>170</v>
      </c>
      <c r="M166" t="s">
        <v>170</v>
      </c>
      <c r="N166" t="s">
        <v>168</v>
      </c>
      <c r="O166" t="s">
        <v>170</v>
      </c>
    </row>
    <row r="167" spans="1:15" x14ac:dyDescent="0.3">
      <c r="A167">
        <v>2024</v>
      </c>
      <c r="B167" t="s">
        <v>56</v>
      </c>
      <c r="C167" t="s">
        <v>60</v>
      </c>
      <c r="D167" s="3">
        <v>33</v>
      </c>
      <c r="E167" s="4">
        <v>4.8</v>
      </c>
      <c r="F167">
        <v>7</v>
      </c>
      <c r="G167">
        <v>263</v>
      </c>
      <c r="H167" s="6">
        <f t="shared" si="10"/>
        <v>12.547528517110267</v>
      </c>
      <c r="I167" s="5">
        <f t="shared" si="11"/>
        <v>7.9696969696969697</v>
      </c>
      <c r="J167" s="7">
        <f>IF(F167=0,4,(E167-'Key to Columns'!$B$28)*'Key to Columns'!$B$29/('Key to Columns'!$B$29+'Key to Columns'!$B$30/F167)+'Key to Columns'!$B$28)</f>
        <v>4.5090152917036512</v>
      </c>
      <c r="L167" t="s">
        <v>170</v>
      </c>
      <c r="M167" t="s">
        <v>168</v>
      </c>
      <c r="N167" t="s">
        <v>168</v>
      </c>
      <c r="O167" t="s">
        <v>170</v>
      </c>
    </row>
    <row r="168" spans="1:15" x14ac:dyDescent="0.3">
      <c r="A168">
        <v>2024</v>
      </c>
      <c r="B168" t="s">
        <v>12</v>
      </c>
      <c r="C168" t="s">
        <v>13</v>
      </c>
      <c r="D168" s="3">
        <v>45</v>
      </c>
      <c r="E168" s="4">
        <v>5</v>
      </c>
      <c r="F168">
        <v>7</v>
      </c>
      <c r="G168">
        <v>286</v>
      </c>
      <c r="H168" s="6">
        <f t="shared" si="10"/>
        <v>15.734265734265735</v>
      </c>
      <c r="I168" s="5">
        <f t="shared" si="11"/>
        <v>6.3555555555555552</v>
      </c>
      <c r="J168" s="7">
        <f>IF(F168=0,4,(E168-'Key to Columns'!$B$28)*'Key to Columns'!$B$29/('Key to Columns'!$B$29+'Key to Columns'!$B$30/F168)+'Key to Columns'!$B$28)</f>
        <v>4.5745714035783163</v>
      </c>
      <c r="L168" t="s">
        <v>170</v>
      </c>
      <c r="M168" t="s">
        <v>170</v>
      </c>
      <c r="N168" t="s">
        <v>168</v>
      </c>
      <c r="O168" t="s">
        <v>170</v>
      </c>
    </row>
    <row r="169" spans="1:15" x14ac:dyDescent="0.3">
      <c r="A169">
        <v>2024</v>
      </c>
      <c r="B169" t="s">
        <v>423</v>
      </c>
      <c r="C169" t="s">
        <v>422</v>
      </c>
      <c r="D169" s="3">
        <v>0</v>
      </c>
      <c r="F169">
        <v>0</v>
      </c>
      <c r="G169">
        <v>464</v>
      </c>
      <c r="H169" s="6">
        <f t="shared" si="10"/>
        <v>0</v>
      </c>
      <c r="I169" s="5" t="e">
        <f t="shared" si="11"/>
        <v>#DIV/0!</v>
      </c>
      <c r="J169" s="7">
        <f>IF(F169=0,4,(E169-'Key to Columns'!$B$28)*'Key to Columns'!$B$29/('Key to Columns'!$B$29+'Key to Columns'!$B$30/F169)+'Key to Columns'!$B$28)</f>
        <v>4</v>
      </c>
      <c r="K169" t="s">
        <v>266</v>
      </c>
      <c r="L169" t="s">
        <v>170</v>
      </c>
      <c r="M169" t="s">
        <v>170</v>
      </c>
      <c r="N169" t="s">
        <v>168</v>
      </c>
      <c r="O169" t="s">
        <v>170</v>
      </c>
    </row>
    <row r="170" spans="1:15" x14ac:dyDescent="0.3">
      <c r="A170">
        <v>2024</v>
      </c>
      <c r="B170" t="s">
        <v>105</v>
      </c>
      <c r="C170" t="s">
        <v>106</v>
      </c>
      <c r="D170" s="3">
        <v>50</v>
      </c>
      <c r="F170">
        <v>0</v>
      </c>
      <c r="G170">
        <v>312</v>
      </c>
      <c r="H170" s="6">
        <f t="shared" si="10"/>
        <v>16.025641025641026</v>
      </c>
      <c r="I170" s="5">
        <f t="shared" si="11"/>
        <v>6.24</v>
      </c>
      <c r="J170" s="7">
        <f>IF(F170=0,4,(E170-'Key to Columns'!$B$28)*'Key to Columns'!$B$29/('Key to Columns'!$B$29+'Key to Columns'!$B$30/F170)+'Key to Columns'!$B$28)</f>
        <v>4</v>
      </c>
      <c r="K170" t="s">
        <v>54</v>
      </c>
      <c r="L170" t="s">
        <v>170</v>
      </c>
      <c r="M170" t="s">
        <v>170</v>
      </c>
      <c r="N170" t="s">
        <v>168</v>
      </c>
      <c r="O170" t="s">
        <v>168</v>
      </c>
    </row>
    <row r="171" spans="1:15" x14ac:dyDescent="0.3">
      <c r="A171">
        <v>2024</v>
      </c>
      <c r="B171" t="s">
        <v>240</v>
      </c>
      <c r="C171" t="s">
        <v>14</v>
      </c>
      <c r="D171" s="3">
        <v>46</v>
      </c>
      <c r="E171" s="4">
        <v>5</v>
      </c>
      <c r="F171">
        <v>3</v>
      </c>
      <c r="G171">
        <v>464</v>
      </c>
      <c r="H171" s="6">
        <f t="shared" si="10"/>
        <v>9.9137931034482758</v>
      </c>
      <c r="I171" s="5">
        <f t="shared" si="11"/>
        <v>10.086956521739131</v>
      </c>
      <c r="J171" s="7">
        <f>IF(F171=0,4,(E171-'Key to Columns'!$B$28)*'Key to Columns'!$B$29/('Key to Columns'!$B$29+'Key to Columns'!$B$30/F171)+'Key to Columns'!$B$28)</f>
        <v>4.4765223829243288</v>
      </c>
      <c r="L171" t="s">
        <v>170</v>
      </c>
      <c r="M171" t="s">
        <v>170</v>
      </c>
      <c r="N171" t="s">
        <v>168</v>
      </c>
      <c r="O171" t="s">
        <v>168</v>
      </c>
    </row>
    <row r="172" spans="1:15" x14ac:dyDescent="0.3">
      <c r="A172">
        <v>2024</v>
      </c>
      <c r="B172" t="s">
        <v>198</v>
      </c>
      <c r="C172" t="s">
        <v>215</v>
      </c>
      <c r="D172" s="3">
        <v>127</v>
      </c>
      <c r="F172">
        <v>0</v>
      </c>
      <c r="G172">
        <v>536</v>
      </c>
      <c r="H172" s="6">
        <f t="shared" si="10"/>
        <v>23.694029850746269</v>
      </c>
      <c r="I172" s="5">
        <f t="shared" si="11"/>
        <v>4.2204724409448815</v>
      </c>
      <c r="J172" s="7">
        <f>IF(F172=0,4,(E172-'Key to Columns'!$B$28)*'Key to Columns'!$B$29/('Key to Columns'!$B$29+'Key to Columns'!$B$30/F172)+'Key to Columns'!$B$28)</f>
        <v>4</v>
      </c>
      <c r="K172" t="s">
        <v>127</v>
      </c>
      <c r="L172" t="s">
        <v>168</v>
      </c>
      <c r="M172" t="s">
        <v>170</v>
      </c>
      <c r="N172" t="s">
        <v>170</v>
      </c>
      <c r="O172" t="s">
        <v>168</v>
      </c>
    </row>
    <row r="173" spans="1:15" x14ac:dyDescent="0.3">
      <c r="A173">
        <v>2024</v>
      </c>
      <c r="B173" t="s">
        <v>401</v>
      </c>
      <c r="C173" t="s">
        <v>376</v>
      </c>
      <c r="D173" s="3">
        <v>129</v>
      </c>
      <c r="F173">
        <v>0</v>
      </c>
      <c r="G173">
        <v>293</v>
      </c>
      <c r="H173" s="6">
        <f t="shared" si="10"/>
        <v>44.027303754266207</v>
      </c>
      <c r="I173" s="5">
        <f t="shared" si="11"/>
        <v>2.2713178294573644</v>
      </c>
      <c r="J173" s="7">
        <f>IF(F173=0,4,(E173-'Key to Columns'!$B$28)*'Key to Columns'!$B$29/('Key to Columns'!$B$29+'Key to Columns'!$B$30/F173)+'Key to Columns'!$B$28)</f>
        <v>4</v>
      </c>
      <c r="L173" t="s">
        <v>170</v>
      </c>
      <c r="M173" t="s">
        <v>168</v>
      </c>
      <c r="N173" t="s">
        <v>168</v>
      </c>
      <c r="O173" t="s">
        <v>170</v>
      </c>
    </row>
    <row r="174" spans="1:15" x14ac:dyDescent="0.3">
      <c r="A174">
        <v>2024</v>
      </c>
      <c r="B174" t="s">
        <v>75</v>
      </c>
      <c r="C174" t="s">
        <v>76</v>
      </c>
      <c r="D174" s="3">
        <v>71</v>
      </c>
      <c r="F174">
        <v>0</v>
      </c>
      <c r="G174">
        <v>220</v>
      </c>
      <c r="H174" s="6">
        <f t="shared" si="10"/>
        <v>32.272727272727273</v>
      </c>
      <c r="I174" s="5">
        <f t="shared" si="11"/>
        <v>3.0985915492957745</v>
      </c>
      <c r="J174" s="7">
        <f>IF(F174=0,4,(E174-'Key to Columns'!$B$28)*'Key to Columns'!$B$29/('Key to Columns'!$B$29+'Key to Columns'!$B$30/F174)+'Key to Columns'!$B$28)</f>
        <v>4</v>
      </c>
      <c r="L174" t="s">
        <v>170</v>
      </c>
      <c r="M174" t="s">
        <v>168</v>
      </c>
      <c r="N174" t="s">
        <v>168</v>
      </c>
      <c r="O174" t="s">
        <v>170</v>
      </c>
    </row>
    <row r="175" spans="1:15" x14ac:dyDescent="0.3">
      <c r="A175">
        <v>2024</v>
      </c>
      <c r="B175" t="s">
        <v>407</v>
      </c>
      <c r="C175" t="s">
        <v>408</v>
      </c>
      <c r="D175" s="3">
        <v>0</v>
      </c>
      <c r="F175">
        <v>0</v>
      </c>
      <c r="G175">
        <v>182</v>
      </c>
      <c r="H175" s="6">
        <f t="shared" si="10"/>
        <v>0</v>
      </c>
      <c r="I175" s="5" t="e">
        <f t="shared" si="11"/>
        <v>#DIV/0!</v>
      </c>
      <c r="J175" s="7">
        <f>IF(F175=0,4,(E175-'Key to Columns'!$B$28)*'Key to Columns'!$B$29/('Key to Columns'!$B$29+'Key to Columns'!$B$30/F175)+'Key to Columns'!$B$28)</f>
        <v>4</v>
      </c>
      <c r="K175" t="s">
        <v>266</v>
      </c>
      <c r="L175" t="s">
        <v>170</v>
      </c>
      <c r="M175" t="s">
        <v>170</v>
      </c>
      <c r="N175" t="s">
        <v>168</v>
      </c>
      <c r="O175" t="s">
        <v>170</v>
      </c>
    </row>
    <row r="176" spans="1:15" x14ac:dyDescent="0.3">
      <c r="A176">
        <v>2024</v>
      </c>
      <c r="B176" t="s">
        <v>129</v>
      </c>
      <c r="C176" t="s">
        <v>130</v>
      </c>
      <c r="D176" s="3">
        <v>26</v>
      </c>
      <c r="E176" s="4">
        <v>5</v>
      </c>
      <c r="F176">
        <v>3</v>
      </c>
      <c r="G176">
        <v>179</v>
      </c>
      <c r="H176" s="6">
        <f t="shared" si="10"/>
        <v>14.525139664804469</v>
      </c>
      <c r="I176" s="5">
        <f t="shared" si="11"/>
        <v>6.884615384615385</v>
      </c>
      <c r="J176" s="7">
        <f>IF(F176=0,4,(E176-'Key to Columns'!$B$28)*'Key to Columns'!$B$29/('Key to Columns'!$B$29+'Key to Columns'!$B$30/F176)+'Key to Columns'!$B$28)</f>
        <v>4.4765223829243288</v>
      </c>
      <c r="L176" t="s">
        <v>170</v>
      </c>
      <c r="M176" t="s">
        <v>170</v>
      </c>
      <c r="N176" t="s">
        <v>168</v>
      </c>
      <c r="O176" t="s">
        <v>170</v>
      </c>
    </row>
    <row r="177" spans="1:15" x14ac:dyDescent="0.3">
      <c r="A177">
        <v>2024</v>
      </c>
      <c r="B177" t="s">
        <v>239</v>
      </c>
      <c r="C177" t="s">
        <v>150</v>
      </c>
      <c r="E177" s="4">
        <v>3</v>
      </c>
      <c r="F177">
        <v>1</v>
      </c>
      <c r="G177">
        <v>64</v>
      </c>
      <c r="H177" s="6">
        <f t="shared" si="10"/>
        <v>0</v>
      </c>
      <c r="I177" s="5" t="e">
        <f t="shared" si="11"/>
        <v>#DIV/0!</v>
      </c>
      <c r="J177" s="7">
        <f>IF(F177=0,4,(E177-'Key to Columns'!$B$28)*'Key to Columns'!$B$29/('Key to Columns'!$B$29+'Key to Columns'!$B$30/F177)+'Key to Columns'!$B$28)</f>
        <v>4.2780980115361791</v>
      </c>
      <c r="K177" t="s">
        <v>102</v>
      </c>
      <c r="L177" t="s">
        <v>170</v>
      </c>
      <c r="M177" t="s">
        <v>170</v>
      </c>
      <c r="N177" t="s">
        <v>168</v>
      </c>
      <c r="O177" t="s">
        <v>170</v>
      </c>
    </row>
    <row r="178" spans="1:15" x14ac:dyDescent="0.3">
      <c r="A178">
        <v>2024</v>
      </c>
      <c r="B178" t="s">
        <v>239</v>
      </c>
      <c r="C178" t="s">
        <v>153</v>
      </c>
      <c r="D178" s="3">
        <v>10</v>
      </c>
      <c r="F178">
        <v>0</v>
      </c>
      <c r="G178">
        <v>153</v>
      </c>
      <c r="H178" s="6">
        <f t="shared" si="10"/>
        <v>6.5359477124183005</v>
      </c>
      <c r="I178" s="5">
        <f t="shared" si="11"/>
        <v>15.3</v>
      </c>
      <c r="J178" s="7">
        <f>IF(F178=0,4,(E178-'Key to Columns'!$B$28)*'Key to Columns'!$B$29/('Key to Columns'!$B$29+'Key to Columns'!$B$30/F178)+'Key to Columns'!$B$28)</f>
        <v>4</v>
      </c>
      <c r="L178" t="s">
        <v>170</v>
      </c>
      <c r="M178" t="s">
        <v>170</v>
      </c>
      <c r="N178" t="s">
        <v>168</v>
      </c>
      <c r="O178" t="s">
        <v>170</v>
      </c>
    </row>
    <row r="179" spans="1:15" x14ac:dyDescent="0.3">
      <c r="A179">
        <v>2025</v>
      </c>
      <c r="B179" t="s">
        <v>298</v>
      </c>
      <c r="C179" t="s">
        <v>299</v>
      </c>
      <c r="D179" s="3">
        <v>35</v>
      </c>
      <c r="E179" s="4">
        <v>5</v>
      </c>
      <c r="F179">
        <v>1</v>
      </c>
      <c r="G179">
        <v>392</v>
      </c>
      <c r="H179" s="6">
        <f t="shared" si="10"/>
        <v>8.9285714285714288</v>
      </c>
      <c r="I179" s="5">
        <f t="shared" si="11"/>
        <v>11.2</v>
      </c>
      <c r="J179" s="7">
        <f>IF(F179=0,4,(E179-'Key to Columns'!$B$28)*'Key to Columns'!$B$29/('Key to Columns'!$B$29+'Key to Columns'!$B$30/F179)+'Key to Columns'!$B$28)</f>
        <v>4.4083423742784609</v>
      </c>
      <c r="K179" t="s">
        <v>119</v>
      </c>
      <c r="L179" t="s">
        <v>168</v>
      </c>
      <c r="M179" t="s">
        <v>170</v>
      </c>
      <c r="N179" t="s">
        <v>168</v>
      </c>
      <c r="O179" t="s">
        <v>170</v>
      </c>
    </row>
    <row r="180" spans="1:15" x14ac:dyDescent="0.3">
      <c r="A180">
        <v>2025</v>
      </c>
      <c r="B180" t="s">
        <v>262</v>
      </c>
      <c r="C180" t="s">
        <v>161</v>
      </c>
      <c r="D180" s="3">
        <v>15</v>
      </c>
      <c r="F180">
        <v>0</v>
      </c>
      <c r="G180">
        <v>152</v>
      </c>
      <c r="H180" s="6">
        <f t="shared" si="10"/>
        <v>9.8684210526315788</v>
      </c>
      <c r="I180" s="5">
        <f t="shared" si="11"/>
        <v>10.133333333333333</v>
      </c>
      <c r="J180" s="7">
        <f>IF(F180=0,4,(E180-'Key to Columns'!$B$28)*'Key to Columns'!$B$29/('Key to Columns'!$B$29+'Key to Columns'!$B$30/F180)+'Key to Columns'!$B$28)</f>
        <v>4</v>
      </c>
      <c r="K180" t="s">
        <v>162</v>
      </c>
      <c r="L180" t="s">
        <v>168</v>
      </c>
      <c r="M180" t="s">
        <v>170</v>
      </c>
      <c r="N180" t="s">
        <v>168</v>
      </c>
      <c r="O180" t="s">
        <v>170</v>
      </c>
    </row>
    <row r="181" spans="1:15" x14ac:dyDescent="0.3">
      <c r="A181">
        <v>2025</v>
      </c>
      <c r="B181" t="s">
        <v>94</v>
      </c>
      <c r="C181" t="s">
        <v>95</v>
      </c>
      <c r="D181" s="3">
        <v>23</v>
      </c>
      <c r="F181">
        <v>0</v>
      </c>
      <c r="G181">
        <v>106</v>
      </c>
      <c r="H181" s="6">
        <f t="shared" ref="H181:H212" si="12">D181/(G181/100)</f>
        <v>21.69811320754717</v>
      </c>
      <c r="I181" s="5">
        <f t="shared" ref="I181:I203" si="13">G181/D181</f>
        <v>4.6086956521739131</v>
      </c>
      <c r="J181" s="7">
        <f>IF(F181=0,4,(E181-'Key to Columns'!$B$28)*'Key to Columns'!$B$29/('Key to Columns'!$B$29+'Key to Columns'!$B$30/F181)+'Key to Columns'!$B$28)</f>
        <v>4</v>
      </c>
      <c r="L181" t="s">
        <v>170</v>
      </c>
      <c r="M181" t="s">
        <v>170</v>
      </c>
      <c r="N181" t="s">
        <v>168</v>
      </c>
      <c r="O181" t="s">
        <v>170</v>
      </c>
    </row>
    <row r="182" spans="1:15" x14ac:dyDescent="0.3">
      <c r="A182">
        <v>2025</v>
      </c>
      <c r="B182" t="s">
        <v>452</v>
      </c>
      <c r="C182" t="s">
        <v>450</v>
      </c>
      <c r="D182" s="3">
        <v>0</v>
      </c>
      <c r="F182">
        <v>0</v>
      </c>
      <c r="G182">
        <v>223</v>
      </c>
      <c r="H182" s="6">
        <f t="shared" si="12"/>
        <v>0</v>
      </c>
      <c r="I182" s="5" t="e">
        <f t="shared" si="13"/>
        <v>#DIV/0!</v>
      </c>
      <c r="J182" s="7">
        <f>IF(F182=0,4,(E182-'Key to Columns'!$B$28)*'Key to Columns'!$B$29/('Key to Columns'!$B$29+'Key to Columns'!$B$30/F182)+'Key to Columns'!$B$28)</f>
        <v>4</v>
      </c>
      <c r="K182" t="s">
        <v>451</v>
      </c>
      <c r="L182" t="s">
        <v>170</v>
      </c>
      <c r="M182" t="s">
        <v>170</v>
      </c>
      <c r="N182" t="s">
        <v>168</v>
      </c>
      <c r="O182" t="s">
        <v>170</v>
      </c>
    </row>
    <row r="183" spans="1:15" x14ac:dyDescent="0.3">
      <c r="A183">
        <v>2025</v>
      </c>
      <c r="B183" t="s">
        <v>238</v>
      </c>
      <c r="C183" t="s">
        <v>11</v>
      </c>
      <c r="D183" s="3">
        <v>17</v>
      </c>
      <c r="E183" s="4">
        <v>4.5999999999999996</v>
      </c>
      <c r="F183">
        <v>8</v>
      </c>
      <c r="G183">
        <v>192</v>
      </c>
      <c r="H183" s="6">
        <f t="shared" si="12"/>
        <v>8.8541666666666679</v>
      </c>
      <c r="I183" s="5">
        <f t="shared" si="13"/>
        <v>11.294117647058824</v>
      </c>
      <c r="J183" s="7">
        <f>IF(F183=0,4,(E183-'Key to Columns'!$B$28)*'Key to Columns'!$B$29/('Key to Columns'!$B$29+'Key to Columns'!$B$30/F183)+'Key to Columns'!$B$28)</f>
        <v>4.4504614415895114</v>
      </c>
      <c r="L183" t="s">
        <v>170</v>
      </c>
      <c r="M183" t="s">
        <v>168</v>
      </c>
      <c r="N183" t="s">
        <v>168</v>
      </c>
      <c r="O183" t="s">
        <v>170</v>
      </c>
    </row>
    <row r="184" spans="1:15" x14ac:dyDescent="0.3">
      <c r="A184">
        <v>2025</v>
      </c>
      <c r="B184" t="s">
        <v>199</v>
      </c>
      <c r="C184" t="s">
        <v>216</v>
      </c>
      <c r="D184" s="3">
        <v>36</v>
      </c>
      <c r="F184">
        <v>0</v>
      </c>
      <c r="G184">
        <v>288</v>
      </c>
      <c r="H184" s="6">
        <f t="shared" si="12"/>
        <v>12.5</v>
      </c>
      <c r="I184" s="5">
        <f t="shared" si="13"/>
        <v>8</v>
      </c>
      <c r="J184" s="7">
        <f>IF(F184=0,4,(E184-'Key to Columns'!$B$28)*'Key to Columns'!$B$29/('Key to Columns'!$B$29+'Key to Columns'!$B$30/F184)+'Key to Columns'!$B$28)</f>
        <v>4</v>
      </c>
      <c r="K184" t="s">
        <v>157</v>
      </c>
      <c r="L184" t="s">
        <v>170</v>
      </c>
      <c r="M184" t="s">
        <v>170</v>
      </c>
      <c r="N184" t="s">
        <v>170</v>
      </c>
      <c r="O184" t="s">
        <v>168</v>
      </c>
    </row>
    <row r="185" spans="1:15" x14ac:dyDescent="0.3">
      <c r="A185">
        <v>2025</v>
      </c>
      <c r="B185" t="s">
        <v>155</v>
      </c>
      <c r="C185" t="s">
        <v>156</v>
      </c>
      <c r="D185" s="3">
        <v>35</v>
      </c>
      <c r="E185" s="4">
        <v>5</v>
      </c>
      <c r="F185">
        <v>1</v>
      </c>
      <c r="G185">
        <v>304</v>
      </c>
      <c r="H185" s="6">
        <f t="shared" si="12"/>
        <v>11.513157894736842</v>
      </c>
      <c r="I185" s="5">
        <f t="shared" si="13"/>
        <v>8.6857142857142851</v>
      </c>
      <c r="J185" s="7">
        <f>IF(F185=0,4,(E185-'Key to Columns'!$B$28)*'Key to Columns'!$B$29/('Key to Columns'!$B$29+'Key to Columns'!$B$30/F185)+'Key to Columns'!$B$28)</f>
        <v>4.4083423742784609</v>
      </c>
      <c r="K185" t="s">
        <v>157</v>
      </c>
      <c r="L185" t="s">
        <v>170</v>
      </c>
      <c r="M185" t="s">
        <v>170</v>
      </c>
      <c r="N185" t="s">
        <v>168</v>
      </c>
      <c r="O185" t="s">
        <v>170</v>
      </c>
    </row>
    <row r="186" spans="1:15" x14ac:dyDescent="0.3">
      <c r="A186">
        <v>2025</v>
      </c>
      <c r="B186" t="s">
        <v>278</v>
      </c>
      <c r="C186" t="s">
        <v>279</v>
      </c>
      <c r="D186" s="3">
        <v>19</v>
      </c>
      <c r="E186" s="4">
        <v>5</v>
      </c>
      <c r="F186">
        <v>1</v>
      </c>
      <c r="G186">
        <v>480</v>
      </c>
      <c r="H186" s="6">
        <f t="shared" si="12"/>
        <v>3.9583333333333335</v>
      </c>
      <c r="I186" s="5">
        <f t="shared" si="13"/>
        <v>25.263157894736842</v>
      </c>
      <c r="J186" s="7">
        <f>IF(F186=0,4,(E186-'Key to Columns'!$B$28)*'Key to Columns'!$B$29/('Key to Columns'!$B$29+'Key to Columns'!$B$30/F186)+'Key to Columns'!$B$28)</f>
        <v>4.4083423742784609</v>
      </c>
      <c r="L186" t="s">
        <v>168</v>
      </c>
      <c r="M186" t="s">
        <v>170</v>
      </c>
      <c r="N186" t="s">
        <v>168</v>
      </c>
      <c r="O186" t="s">
        <v>170</v>
      </c>
    </row>
    <row r="187" spans="1:15" x14ac:dyDescent="0.3">
      <c r="A187">
        <v>2025</v>
      </c>
      <c r="B187" t="s">
        <v>328</v>
      </c>
      <c r="C187" t="s">
        <v>329</v>
      </c>
      <c r="D187" s="3">
        <v>15</v>
      </c>
      <c r="E187" s="4">
        <v>5</v>
      </c>
      <c r="F187">
        <v>9</v>
      </c>
      <c r="G187">
        <v>272</v>
      </c>
      <c r="H187" s="6">
        <f t="shared" si="12"/>
        <v>5.5147058823529411</v>
      </c>
      <c r="I187" s="5">
        <f t="shared" si="13"/>
        <v>18.133333333333333</v>
      </c>
      <c r="J187" s="7">
        <f>IF(F187=0,4,(E187-'Key to Columns'!$B$28)*'Key to Columns'!$B$29/('Key to Columns'!$B$29+'Key to Columns'!$B$30/F187)+'Key to Columns'!$B$28)</f>
        <v>4.6110017112058097</v>
      </c>
      <c r="L187" t="s">
        <v>170</v>
      </c>
      <c r="M187" t="s">
        <v>170</v>
      </c>
      <c r="N187" t="s">
        <v>168</v>
      </c>
      <c r="O187" t="s">
        <v>170</v>
      </c>
    </row>
    <row r="188" spans="1:15" x14ac:dyDescent="0.3">
      <c r="A188">
        <v>2025</v>
      </c>
      <c r="B188" t="s">
        <v>139</v>
      </c>
      <c r="C188" t="s">
        <v>140</v>
      </c>
      <c r="D188" s="3">
        <v>25</v>
      </c>
      <c r="F188">
        <v>0</v>
      </c>
      <c r="G188">
        <v>303</v>
      </c>
      <c r="H188" s="6">
        <f t="shared" si="12"/>
        <v>8.2508250825082516</v>
      </c>
      <c r="I188" s="5">
        <f t="shared" si="13"/>
        <v>12.12</v>
      </c>
      <c r="J188" s="7">
        <f>IF(F188=0,4,(E188-'Key to Columns'!$B$28)*'Key to Columns'!$B$29/('Key to Columns'!$B$29+'Key to Columns'!$B$30/F188)+'Key to Columns'!$B$28)</f>
        <v>4</v>
      </c>
      <c r="L188" t="s">
        <v>170</v>
      </c>
      <c r="M188" t="s">
        <v>170</v>
      </c>
      <c r="N188" t="s">
        <v>168</v>
      </c>
      <c r="O188" t="s">
        <v>170</v>
      </c>
    </row>
    <row r="189" spans="1:15" x14ac:dyDescent="0.3">
      <c r="A189">
        <v>2026</v>
      </c>
      <c r="B189" t="s">
        <v>8</v>
      </c>
      <c r="C189" t="s">
        <v>9</v>
      </c>
      <c r="D189" s="3">
        <v>58</v>
      </c>
      <c r="E189" s="4">
        <v>4.5</v>
      </c>
      <c r="F189">
        <v>4</v>
      </c>
      <c r="G189">
        <v>292</v>
      </c>
      <c r="H189" s="6">
        <f t="shared" si="12"/>
        <v>19.863013698630137</v>
      </c>
      <c r="I189" s="5">
        <f t="shared" si="13"/>
        <v>5.0344827586206895</v>
      </c>
      <c r="J189" s="7">
        <f>IF(F189=0,4,(E189-'Key to Columns'!$B$28)*'Key to Columns'!$B$29/('Key to Columns'!$B$29+'Key to Columns'!$B$30/F189)+'Key to Columns'!$B$28)</f>
        <v>4.3960831579076523</v>
      </c>
      <c r="K189" t="s">
        <v>51</v>
      </c>
      <c r="L189" t="s">
        <v>170</v>
      </c>
      <c r="M189" t="s">
        <v>170</v>
      </c>
      <c r="N189" t="s">
        <v>168</v>
      </c>
      <c r="O189" t="s">
        <v>170</v>
      </c>
    </row>
    <row r="190" spans="1:15" x14ac:dyDescent="0.3">
      <c r="A190">
        <v>2026</v>
      </c>
      <c r="B190" t="s">
        <v>263</v>
      </c>
      <c r="C190" t="s">
        <v>74</v>
      </c>
      <c r="D190" s="3">
        <v>40</v>
      </c>
      <c r="F190">
        <v>0</v>
      </c>
      <c r="G190">
        <v>236</v>
      </c>
      <c r="H190" s="6">
        <f t="shared" si="12"/>
        <v>16.949152542372882</v>
      </c>
      <c r="I190" s="5">
        <f t="shared" si="13"/>
        <v>5.9</v>
      </c>
      <c r="J190" s="7">
        <f>IF(F190=0,4,(E190-'Key to Columns'!$B$28)*'Key to Columns'!$B$29/('Key to Columns'!$B$29+'Key to Columns'!$B$30/F190)+'Key to Columns'!$B$28)</f>
        <v>4</v>
      </c>
      <c r="L190" t="s">
        <v>170</v>
      </c>
      <c r="M190" t="s">
        <v>168</v>
      </c>
      <c r="N190" t="s">
        <v>168</v>
      </c>
      <c r="O190" t="s">
        <v>170</v>
      </c>
    </row>
    <row r="191" spans="1:15" x14ac:dyDescent="0.3">
      <c r="A191">
        <v>2026</v>
      </c>
      <c r="B191" t="s">
        <v>276</v>
      </c>
      <c r="C191" t="s">
        <v>277</v>
      </c>
      <c r="D191" s="3">
        <v>25</v>
      </c>
      <c r="F191">
        <v>0</v>
      </c>
      <c r="G191">
        <v>417</v>
      </c>
      <c r="H191" s="6">
        <f t="shared" si="12"/>
        <v>5.9952038369304557</v>
      </c>
      <c r="I191" s="5">
        <f t="shared" si="13"/>
        <v>16.68</v>
      </c>
      <c r="J191" s="7">
        <f>IF(F191=0,4,(E191-'Key to Columns'!$B$28)*'Key to Columns'!$B$29/('Key to Columns'!$B$29+'Key to Columns'!$B$30/F191)+'Key to Columns'!$B$28)</f>
        <v>4</v>
      </c>
      <c r="L191" t="s">
        <v>168</v>
      </c>
      <c r="M191" t="s">
        <v>170</v>
      </c>
      <c r="N191" t="s">
        <v>168</v>
      </c>
      <c r="O191" t="s">
        <v>170</v>
      </c>
    </row>
    <row r="192" spans="1:15" x14ac:dyDescent="0.3">
      <c r="A192">
        <v>2026</v>
      </c>
      <c r="B192" t="s">
        <v>385</v>
      </c>
      <c r="C192" t="s">
        <v>386</v>
      </c>
      <c r="D192" s="3">
        <v>33</v>
      </c>
      <c r="F192">
        <v>0</v>
      </c>
      <c r="G192">
        <v>84</v>
      </c>
      <c r="H192" s="6">
        <f t="shared" si="12"/>
        <v>39.285714285714285</v>
      </c>
      <c r="I192" s="5">
        <f t="shared" si="13"/>
        <v>2.5454545454545454</v>
      </c>
      <c r="J192" s="7">
        <f>IF(F192=0,4,(E192-'Key to Columns'!$B$28)*'Key to Columns'!$B$29/('Key to Columns'!$B$29+'Key to Columns'!$B$30/F192)+'Key to Columns'!$B$28)</f>
        <v>4</v>
      </c>
      <c r="K192" t="s">
        <v>127</v>
      </c>
      <c r="L192" t="s">
        <v>170</v>
      </c>
      <c r="M192" t="s">
        <v>170</v>
      </c>
      <c r="N192" t="s">
        <v>168</v>
      </c>
      <c r="O192" t="s">
        <v>170</v>
      </c>
    </row>
    <row r="193" spans="1:15" x14ac:dyDescent="0.3">
      <c r="A193">
        <v>2026</v>
      </c>
      <c r="B193" t="s">
        <v>310</v>
      </c>
      <c r="C193" t="s">
        <v>311</v>
      </c>
      <c r="D193" s="3">
        <v>15</v>
      </c>
      <c r="F193">
        <v>0</v>
      </c>
      <c r="G193">
        <v>201</v>
      </c>
      <c r="H193" s="6">
        <f t="shared" si="12"/>
        <v>7.4626865671641802</v>
      </c>
      <c r="I193" s="5">
        <f t="shared" si="13"/>
        <v>13.4</v>
      </c>
      <c r="J193" s="7">
        <f>IF(F193=0,4,(E193-'Key to Columns'!$B$28)*'Key to Columns'!$B$29/('Key to Columns'!$B$29+'Key to Columns'!$B$30/F193)+'Key to Columns'!$B$28)</f>
        <v>4</v>
      </c>
      <c r="L193" t="s">
        <v>168</v>
      </c>
      <c r="M193" t="s">
        <v>170</v>
      </c>
      <c r="N193" t="s">
        <v>168</v>
      </c>
      <c r="O193" t="s">
        <v>170</v>
      </c>
    </row>
    <row r="194" spans="1:15" x14ac:dyDescent="0.3">
      <c r="A194">
        <v>2026</v>
      </c>
      <c r="B194" t="s">
        <v>151</v>
      </c>
      <c r="C194" t="s">
        <v>152</v>
      </c>
      <c r="D194" s="3">
        <v>19</v>
      </c>
      <c r="F194">
        <v>0</v>
      </c>
      <c r="G194">
        <v>401</v>
      </c>
      <c r="H194" s="6">
        <f t="shared" si="12"/>
        <v>4.7381546134663344</v>
      </c>
      <c r="I194" s="5">
        <f t="shared" si="13"/>
        <v>21.105263157894736</v>
      </c>
      <c r="J194" s="7">
        <f>IF(F194=0,4,(E194-'Key to Columns'!$B$28)*'Key to Columns'!$B$29/('Key to Columns'!$B$29+'Key to Columns'!$B$30/F194)+'Key to Columns'!$B$28)</f>
        <v>4</v>
      </c>
      <c r="L194" t="s">
        <v>170</v>
      </c>
      <c r="M194" t="s">
        <v>170</v>
      </c>
      <c r="N194" t="s">
        <v>168</v>
      </c>
      <c r="O194" t="s">
        <v>170</v>
      </c>
    </row>
    <row r="195" spans="1:15" x14ac:dyDescent="0.3">
      <c r="A195">
        <v>2026</v>
      </c>
      <c r="B195" t="s">
        <v>245</v>
      </c>
      <c r="C195" t="s">
        <v>10</v>
      </c>
      <c r="D195" s="3">
        <v>23</v>
      </c>
      <c r="E195" s="4">
        <v>4.5</v>
      </c>
      <c r="F195">
        <v>16</v>
      </c>
      <c r="G195">
        <v>320</v>
      </c>
      <c r="H195" s="6">
        <f t="shared" si="12"/>
        <v>7.1875</v>
      </c>
      <c r="I195" s="5">
        <f t="shared" si="13"/>
        <v>13.913043478260869</v>
      </c>
      <c r="J195" s="7">
        <f>IF(F195=0,4,(E195-'Key to Columns'!$B$28)*'Key to Columns'!$B$29/('Key to Columns'!$B$29+'Key to Columns'!$B$30/F195)+'Key to Columns'!$B$28)</f>
        <v>4.437162757822283</v>
      </c>
      <c r="L195" t="s">
        <v>170</v>
      </c>
      <c r="M195" t="s">
        <v>170</v>
      </c>
      <c r="N195" t="s">
        <v>168</v>
      </c>
      <c r="O195" t="s">
        <v>170</v>
      </c>
    </row>
    <row r="196" spans="1:15" x14ac:dyDescent="0.3">
      <c r="A196">
        <v>2026</v>
      </c>
      <c r="B196" t="s">
        <v>359</v>
      </c>
      <c r="C196" t="s">
        <v>360</v>
      </c>
      <c r="D196" s="3">
        <v>72</v>
      </c>
      <c r="E196" s="4">
        <v>5</v>
      </c>
      <c r="F196">
        <v>1</v>
      </c>
      <c r="G196">
        <v>160</v>
      </c>
      <c r="H196" s="6">
        <f t="shared" si="12"/>
        <v>45</v>
      </c>
      <c r="I196" s="5">
        <f t="shared" si="13"/>
        <v>2.2222222222222223</v>
      </c>
      <c r="J196" s="7">
        <f>IF(F196=0,4,(E196-'Key to Columns'!$B$28)*'Key to Columns'!$B$29/('Key to Columns'!$B$29+'Key to Columns'!$B$30/F196)+'Key to Columns'!$B$28)</f>
        <v>4.4083423742784609</v>
      </c>
      <c r="K196" t="s">
        <v>127</v>
      </c>
      <c r="L196" t="s">
        <v>170</v>
      </c>
      <c r="M196" t="s">
        <v>170</v>
      </c>
      <c r="N196" t="s">
        <v>168</v>
      </c>
      <c r="O196" t="s">
        <v>170</v>
      </c>
    </row>
    <row r="197" spans="1:15" x14ac:dyDescent="0.3">
      <c r="A197">
        <v>2026</v>
      </c>
      <c r="B197" t="s">
        <v>264</v>
      </c>
      <c r="C197" t="s">
        <v>141</v>
      </c>
      <c r="D197" s="3">
        <v>1</v>
      </c>
      <c r="F197">
        <v>0</v>
      </c>
      <c r="G197">
        <v>77</v>
      </c>
      <c r="H197" s="6">
        <f t="shared" si="12"/>
        <v>1.2987012987012987</v>
      </c>
      <c r="I197" s="5">
        <f t="shared" si="13"/>
        <v>77</v>
      </c>
      <c r="J197" s="7">
        <f>IF(F197=0,4,(E197-'Key to Columns'!$B$28)*'Key to Columns'!$B$29/('Key to Columns'!$B$29+'Key to Columns'!$B$30/F197)+'Key to Columns'!$B$28)</f>
        <v>4</v>
      </c>
      <c r="K197" t="s">
        <v>142</v>
      </c>
      <c r="L197" t="s">
        <v>170</v>
      </c>
      <c r="M197" t="s">
        <v>170</v>
      </c>
      <c r="N197" t="s">
        <v>168</v>
      </c>
      <c r="O197" t="s">
        <v>170</v>
      </c>
    </row>
    <row r="198" spans="1:15" x14ac:dyDescent="0.3">
      <c r="A198">
        <v>2026</v>
      </c>
      <c r="B198" t="s">
        <v>265</v>
      </c>
      <c r="C198" t="s">
        <v>107</v>
      </c>
      <c r="D198" s="3">
        <v>28</v>
      </c>
      <c r="F198">
        <v>0</v>
      </c>
      <c r="G198">
        <v>260</v>
      </c>
      <c r="H198" s="6">
        <f t="shared" si="12"/>
        <v>10.769230769230768</v>
      </c>
      <c r="I198" s="5">
        <f t="shared" si="13"/>
        <v>9.2857142857142865</v>
      </c>
      <c r="J198" s="7">
        <f>IF(F198=0,4,(E198-'Key to Columns'!$B$28)*'Key to Columns'!$B$29/('Key to Columns'!$B$29+'Key to Columns'!$B$30/F198)+'Key to Columns'!$B$28)</f>
        <v>4</v>
      </c>
      <c r="K198" t="s">
        <v>171</v>
      </c>
      <c r="L198" t="s">
        <v>170</v>
      </c>
      <c r="M198" t="s">
        <v>170</v>
      </c>
      <c r="N198" t="s">
        <v>168</v>
      </c>
      <c r="O198" t="s">
        <v>168</v>
      </c>
    </row>
    <row r="199" spans="1:15" x14ac:dyDescent="0.3">
      <c r="A199">
        <v>2026</v>
      </c>
      <c r="B199" t="s">
        <v>321</v>
      </c>
      <c r="C199" t="s">
        <v>322</v>
      </c>
      <c r="D199" s="3">
        <v>30</v>
      </c>
      <c r="F199">
        <v>0</v>
      </c>
      <c r="G199">
        <v>198</v>
      </c>
      <c r="H199" s="6">
        <f t="shared" si="12"/>
        <v>15.151515151515152</v>
      </c>
      <c r="I199" s="5">
        <f t="shared" si="13"/>
        <v>6.6</v>
      </c>
      <c r="J199" s="7">
        <f>IF(F199=0,4,(E199-'Key to Columns'!$B$28)*'Key to Columns'!$B$29/('Key to Columns'!$B$29+'Key to Columns'!$B$30/F199)+'Key to Columns'!$B$28)</f>
        <v>4</v>
      </c>
      <c r="L199" t="s">
        <v>168</v>
      </c>
      <c r="M199" t="s">
        <v>170</v>
      </c>
      <c r="N199" t="s">
        <v>168</v>
      </c>
      <c r="O199" t="s">
        <v>170</v>
      </c>
    </row>
    <row r="200" spans="1:15" x14ac:dyDescent="0.3">
      <c r="A200">
        <v>2026</v>
      </c>
      <c r="B200" t="s">
        <v>389</v>
      </c>
      <c r="C200" t="s">
        <v>390</v>
      </c>
      <c r="D200" s="3">
        <v>330</v>
      </c>
      <c r="F200">
        <v>0</v>
      </c>
      <c r="G200">
        <v>528</v>
      </c>
      <c r="H200" s="6">
        <f t="shared" si="12"/>
        <v>62.5</v>
      </c>
      <c r="I200" s="5">
        <f t="shared" si="13"/>
        <v>1.6</v>
      </c>
      <c r="J200" s="7">
        <f>IF(F200=0,4,(E200-'Key to Columns'!$B$28)*'Key to Columns'!$B$29/('Key to Columns'!$B$29+'Key to Columns'!$B$30/F200)+'Key to Columns'!$B$28)</f>
        <v>4</v>
      </c>
      <c r="K200" t="s">
        <v>47</v>
      </c>
      <c r="L200" t="s">
        <v>170</v>
      </c>
      <c r="M200" t="s">
        <v>170</v>
      </c>
      <c r="N200" t="s">
        <v>168</v>
      </c>
      <c r="O200" t="s">
        <v>170</v>
      </c>
    </row>
    <row r="201" spans="1:15" x14ac:dyDescent="0.3">
      <c r="A201">
        <v>2027</v>
      </c>
      <c r="B201" t="s">
        <v>333</v>
      </c>
      <c r="C201" t="s">
        <v>334</v>
      </c>
      <c r="D201" s="3">
        <v>45</v>
      </c>
      <c r="F201">
        <v>0</v>
      </c>
      <c r="G201">
        <v>576</v>
      </c>
      <c r="H201" s="6">
        <f t="shared" si="12"/>
        <v>7.8125</v>
      </c>
      <c r="I201" s="5">
        <f t="shared" si="13"/>
        <v>12.8</v>
      </c>
      <c r="J201" s="7">
        <f>IF(F201=0,4,(E201-'Key to Columns'!$B$28)*'Key to Columns'!$B$29/('Key to Columns'!$B$29+'Key to Columns'!$B$30/F201)+'Key to Columns'!$B$28)</f>
        <v>4</v>
      </c>
      <c r="K201" t="s">
        <v>335</v>
      </c>
      <c r="L201" t="s">
        <v>168</v>
      </c>
      <c r="M201" t="s">
        <v>170</v>
      </c>
      <c r="N201" t="s">
        <v>168</v>
      </c>
      <c r="O201" t="s">
        <v>170</v>
      </c>
    </row>
    <row r="202" spans="1:15" x14ac:dyDescent="0.3">
      <c r="A202">
        <v>2027</v>
      </c>
      <c r="B202" t="s">
        <v>284</v>
      </c>
      <c r="C202" t="s">
        <v>285</v>
      </c>
      <c r="D202" s="3">
        <v>35</v>
      </c>
      <c r="F202">
        <v>0</v>
      </c>
      <c r="G202">
        <v>416</v>
      </c>
      <c r="H202" s="6">
        <f t="shared" si="12"/>
        <v>8.4134615384615383</v>
      </c>
      <c r="I202" s="5">
        <f t="shared" si="13"/>
        <v>11.885714285714286</v>
      </c>
      <c r="J202" s="7">
        <f>IF(F202=0,4,(E202-'Key to Columns'!$B$28)*'Key to Columns'!$B$29/('Key to Columns'!$B$29+'Key to Columns'!$B$30/F202)+'Key to Columns'!$B$28)</f>
        <v>4</v>
      </c>
      <c r="L202" t="s">
        <v>168</v>
      </c>
      <c r="M202" t="s">
        <v>170</v>
      </c>
      <c r="N202" t="s">
        <v>168</v>
      </c>
      <c r="O202" t="s">
        <v>170</v>
      </c>
    </row>
    <row r="203" spans="1:15" x14ac:dyDescent="0.3">
      <c r="A203" t="s">
        <v>172</v>
      </c>
      <c r="B203" t="s">
        <v>144</v>
      </c>
      <c r="C203" t="s">
        <v>145</v>
      </c>
      <c r="D203" s="3">
        <v>186</v>
      </c>
      <c r="F203">
        <v>0</v>
      </c>
      <c r="H203" s="6" t="e">
        <f t="shared" si="12"/>
        <v>#DIV/0!</v>
      </c>
      <c r="I203" s="5">
        <f t="shared" si="13"/>
        <v>0</v>
      </c>
      <c r="J203" s="7">
        <f>IF(F203=0,4,(E203-'Key to Columns'!$B$28)*'Key to Columns'!$B$29/('Key to Columns'!$B$29+'Key to Columns'!$B$30/F203)+'Key to Columns'!$B$28)</f>
        <v>4</v>
      </c>
      <c r="K203" t="s">
        <v>146</v>
      </c>
      <c r="L203" t="s">
        <v>170</v>
      </c>
      <c r="M203" t="s">
        <v>170</v>
      </c>
      <c r="N203" t="s">
        <v>168</v>
      </c>
      <c r="O203" t="s">
        <v>170</v>
      </c>
    </row>
  </sheetData>
  <sortState xmlns:xlrd2="http://schemas.microsoft.com/office/spreadsheetml/2017/richdata2" ref="A2:O203">
    <sortCondition ref="A2:A203"/>
    <sortCondition ref="B2:B203"/>
    <sortCondition ref="C2:C203"/>
  </sortState>
  <pageMargins left="0.7" right="0.7" top="0.75" bottom="0.75" header="0.3" footer="0.3"/>
  <pageSetup scale="61" fitToHeight="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6B26EF-9FEE-4473-8251-0629E228476C}">
  <dimension ref="A1:C31"/>
  <sheetViews>
    <sheetView workbookViewId="0"/>
  </sheetViews>
  <sheetFormatPr defaultRowHeight="14.4" x14ac:dyDescent="0.3"/>
  <cols>
    <col min="1" max="1" width="10.5546875" bestFit="1" customWidth="1"/>
  </cols>
  <sheetData>
    <row r="1" spans="1:2" x14ac:dyDescent="0.3">
      <c r="A1" s="1" t="s">
        <v>25</v>
      </c>
    </row>
    <row r="2" spans="1:2" x14ac:dyDescent="0.3">
      <c r="A2" s="1"/>
    </row>
    <row r="3" spans="1:2" x14ac:dyDescent="0.3">
      <c r="A3" s="1" t="s">
        <v>2</v>
      </c>
      <c r="B3" t="s">
        <v>31</v>
      </c>
    </row>
    <row r="4" spans="1:2" x14ac:dyDescent="0.3">
      <c r="A4" s="1" t="s">
        <v>0</v>
      </c>
      <c r="B4" t="s">
        <v>421</v>
      </c>
    </row>
    <row r="5" spans="1:2" x14ac:dyDescent="0.3">
      <c r="A5" s="1" t="s">
        <v>1</v>
      </c>
      <c r="B5" t="s">
        <v>26</v>
      </c>
    </row>
    <row r="6" spans="1:2" x14ac:dyDescent="0.3">
      <c r="A6" s="2" t="s">
        <v>3</v>
      </c>
      <c r="B6" t="s">
        <v>27</v>
      </c>
    </row>
    <row r="7" spans="1:2" x14ac:dyDescent="0.3">
      <c r="A7" s="1" t="s">
        <v>4</v>
      </c>
      <c r="B7" t="s">
        <v>28</v>
      </c>
    </row>
    <row r="8" spans="1:2" x14ac:dyDescent="0.3">
      <c r="A8" s="1" t="s">
        <v>5</v>
      </c>
      <c r="B8" t="s">
        <v>29</v>
      </c>
    </row>
    <row r="9" spans="1:2" x14ac:dyDescent="0.3">
      <c r="A9" s="1" t="s">
        <v>6</v>
      </c>
      <c r="B9" t="s">
        <v>30</v>
      </c>
    </row>
    <row r="10" spans="1:2" x14ac:dyDescent="0.3">
      <c r="A10" s="1" t="s">
        <v>80</v>
      </c>
      <c r="B10" t="s">
        <v>116</v>
      </c>
    </row>
    <row r="11" spans="1:2" x14ac:dyDescent="0.3">
      <c r="A11" s="1" t="s">
        <v>88</v>
      </c>
      <c r="B11" t="s">
        <v>117</v>
      </c>
    </row>
    <row r="12" spans="1:2" x14ac:dyDescent="0.3">
      <c r="A12" s="1" t="s">
        <v>115</v>
      </c>
      <c r="B12" t="s">
        <v>456</v>
      </c>
    </row>
    <row r="13" spans="1:2" x14ac:dyDescent="0.3">
      <c r="A13" s="1" t="s">
        <v>7</v>
      </c>
      <c r="B13" t="s">
        <v>455</v>
      </c>
    </row>
    <row r="14" spans="1:2" x14ac:dyDescent="0.3">
      <c r="A14" s="1" t="s">
        <v>270</v>
      </c>
      <c r="B14" t="s">
        <v>271</v>
      </c>
    </row>
    <row r="15" spans="1:2" x14ac:dyDescent="0.3">
      <c r="A15" s="1" t="s">
        <v>323</v>
      </c>
      <c r="B15" t="s">
        <v>324</v>
      </c>
    </row>
    <row r="16" spans="1:2" x14ac:dyDescent="0.3">
      <c r="A16" s="1" t="s">
        <v>167</v>
      </c>
      <c r="B16" t="s">
        <v>454</v>
      </c>
    </row>
    <row r="17" spans="1:3" x14ac:dyDescent="0.3">
      <c r="A17" s="1" t="s">
        <v>169</v>
      </c>
      <c r="B17" t="s">
        <v>453</v>
      </c>
    </row>
    <row r="19" spans="1:3" x14ac:dyDescent="0.3">
      <c r="A19" t="s">
        <v>460</v>
      </c>
    </row>
    <row r="20" spans="1:3" x14ac:dyDescent="0.3">
      <c r="A20" t="s">
        <v>461</v>
      </c>
    </row>
    <row r="21" spans="1:3" x14ac:dyDescent="0.3">
      <c r="A21" t="s">
        <v>459</v>
      </c>
    </row>
    <row r="22" spans="1:3" x14ac:dyDescent="0.3">
      <c r="A22" t="s">
        <v>457</v>
      </c>
    </row>
    <row r="24" spans="1:3" x14ac:dyDescent="0.3">
      <c r="A24" s="1" t="s">
        <v>115</v>
      </c>
      <c r="B24" s="7" t="s">
        <v>458</v>
      </c>
    </row>
    <row r="25" spans="1:3" x14ac:dyDescent="0.3">
      <c r="A25" s="7" t="s">
        <v>419</v>
      </c>
      <c r="B25" s="7"/>
    </row>
    <row r="26" spans="1:3" x14ac:dyDescent="0.3">
      <c r="A26" s="8" t="s">
        <v>411</v>
      </c>
      <c r="B26" t="s">
        <v>416</v>
      </c>
    </row>
    <row r="27" spans="1:3" x14ac:dyDescent="0.3">
      <c r="A27" s="8" t="s">
        <v>412</v>
      </c>
      <c r="B27" t="s">
        <v>420</v>
      </c>
    </row>
    <row r="28" spans="1:3" x14ac:dyDescent="0.3">
      <c r="A28" s="8" t="s">
        <v>413</v>
      </c>
      <c r="B28" s="9">
        <v>4.367128394821373</v>
      </c>
      <c r="C28" t="s">
        <v>409</v>
      </c>
    </row>
    <row r="29" spans="1:3" x14ac:dyDescent="0.3">
      <c r="A29" s="8" t="s">
        <v>414</v>
      </c>
      <c r="B29" s="9">
        <v>6.9042016806722686E-2</v>
      </c>
      <c r="C29" t="s">
        <v>410</v>
      </c>
    </row>
    <row r="30" spans="1:3" x14ac:dyDescent="0.3">
      <c r="A30" s="8" t="s">
        <v>415</v>
      </c>
      <c r="B30" s="9">
        <v>0.99114999999999998</v>
      </c>
      <c r="C30" t="s">
        <v>417</v>
      </c>
    </row>
    <row r="31" spans="1:3" x14ac:dyDescent="0.3">
      <c r="A31" s="7" t="s">
        <v>418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Sortition Books</vt:lpstr>
      <vt:lpstr>Key to Columns</vt:lpstr>
      <vt:lpstr>'Sortition Books'!Print_Area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 Lundgren</dc:creator>
  <cp:lastModifiedBy>Carl Lundgren</cp:lastModifiedBy>
  <cp:lastPrinted>2026-10-06T17:14:15Z</cp:lastPrinted>
  <dcterms:created xsi:type="dcterms:W3CDTF">2026-09-13T22:37:31Z</dcterms:created>
  <dcterms:modified xsi:type="dcterms:W3CDTF">2026-10-13T21:17:31Z</dcterms:modified>
</cp:coreProperties>
</file>